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https://d.docs.live.net/d4e211d139a2bd41/NOTEBOOK DELL/HD DO NOTEBOOK/HD EXTERNO 2022/2026/PM CARVALHOS/PAVIMENTAÇÃO DE ESTRADAS VICINAIS_POVOADO DA CAPEADA/"/>
    </mc:Choice>
  </mc:AlternateContent>
  <xr:revisionPtr revIDLastSave="1" documentId="13_ncr:1_{5738C97C-FDAA-4356-A515-ED8164DF6F27}" xr6:coauthVersionLast="47" xr6:coauthVersionMax="47" xr10:uidLastSave="{3D40F818-69CA-41F3-9DF4-0A1CB69ACCF8}"/>
  <bookViews>
    <workbookView xWindow="-108" yWindow="-108" windowWidth="23256" windowHeight="12456" xr2:uid="{00000000-000D-0000-FFFF-FFFF00000000}"/>
  </bookViews>
  <sheets>
    <sheet name="Modelo Planilha Orcamentaria" sheetId="16" r:id="rId1"/>
    <sheet name="CFF" sheetId="17" r:id="rId2"/>
    <sheet name="Memória de Cálculo" sheetId="9" r:id="rId3"/>
    <sheet name="Composições" sheetId="11" r:id="rId4"/>
    <sheet name="BDI" sheetId="14" state="hidden" r:id="rId5"/>
  </sheets>
  <externalReferences>
    <externalReference r:id="rId6"/>
    <externalReference r:id="rId7"/>
    <externalReference r:id="rId8"/>
    <externalReference r:id="rId9"/>
  </externalReferences>
  <definedNames>
    <definedName name="___sub1" localSheetId="4">#REF!</definedName>
    <definedName name="___sub1">#REF!</definedName>
    <definedName name="___sub2" localSheetId="4">#REF!</definedName>
    <definedName name="___sub2">#REF!</definedName>
    <definedName name="___sub3" localSheetId="4">#REF!</definedName>
    <definedName name="___sub3">#REF!</definedName>
    <definedName name="__sub1" localSheetId="2">#REF!</definedName>
    <definedName name="__sub2" localSheetId="2">#REF!</definedName>
    <definedName name="__sub3" localSheetId="2">#REF!</definedName>
    <definedName name="_xlnm._FilterDatabase" localSheetId="2" hidden="1">'Memória de Cálculo'!$S$1:$S$14</definedName>
    <definedName name="_sub1" localSheetId="4">#REF!</definedName>
    <definedName name="_sub1">#REF!</definedName>
    <definedName name="_sub2" localSheetId="4">#REF!</definedName>
    <definedName name="_sub2">#REF!</definedName>
    <definedName name="_sub3">#REF!</definedName>
    <definedName name="a" localSheetId="2">#REF!</definedName>
    <definedName name="a">#REF!</definedName>
    <definedName name="AA" localSheetId="4" hidden="1">{#N/A,#N/A,FALSE,"ALVENARIA";#N/A,#N/A,FALSE,"BLOCOS";#N/A,#N/A,FALSE,"CINTAS";#N/A,#N/A,FALSE,"CORTINA";#N/A,#N/A,FALSE,"LAJES";#N/A,#N/A,FALSE,"PILARES";#N/A,#N/A,FALSE,"VIGAS"}</definedName>
    <definedName name="AA" localSheetId="2" hidden="1">{#N/A,#N/A,FALSE,"ALVENARIA";#N/A,#N/A,FALSE,"BLOCOS";#N/A,#N/A,FALSE,"CINTAS";#N/A,#N/A,FALSE,"CORTINA";#N/A,#N/A,FALSE,"LAJES";#N/A,#N/A,FALSE,"PILARES";#N/A,#N/A,FALSE,"VIGAS"}</definedName>
    <definedName name="AA" hidden="1">{#N/A,#N/A,FALSE,"ALVENARIA";#N/A,#N/A,FALSE,"BLOCOS";#N/A,#N/A,FALSE,"CINTAS";#N/A,#N/A,FALSE,"CORTINA";#N/A,#N/A,FALSE,"LAJES";#N/A,#N/A,FALSE,"PILARES";#N/A,#N/A,FALSE,"VIGAS"}</definedName>
    <definedName name="AREA" localSheetId="2">#REF!</definedName>
    <definedName name="AREA">#REF!</definedName>
    <definedName name="_xlnm.Print_Area" localSheetId="1">CFF!$A$1:$G$24</definedName>
    <definedName name="_xlnm.Print_Area" localSheetId="3">Composições!$A$1:$G$17</definedName>
    <definedName name="_xlnm.Print_Area" localSheetId="2">'Memória de Cálculo'!$A$1:$K$85</definedName>
    <definedName name="_xlnm.Print_Area" localSheetId="0">'Modelo Planilha Orcamentaria'!$A$1:$I$27</definedName>
    <definedName name="B" localSheetId="4">#REF!</definedName>
    <definedName name="B" localSheetId="2">#REF!</definedName>
    <definedName name="B">#REF!</definedName>
    <definedName name="_xlnm.Database" localSheetId="1">TEXT([1]Dados!$G$29,"mm-aaaa")</definedName>
    <definedName name="_xlnm.Database" localSheetId="0">TEXT([1]Dados!$G$29,"mm-aaaa")</definedName>
    <definedName name="_xlnm.Database">TEXT([2]Dados!$G$29,"mm-aaaa")</definedName>
    <definedName name="BDI" localSheetId="4">#REF!</definedName>
    <definedName name="BDI" localSheetId="2">#REF!</definedName>
    <definedName name="BDI">#REF!</definedName>
    <definedName name="CalculoFossa20" localSheetId="4" hidden="1">{#N/A,#N/A,FALSE,"ALVENARIA";#N/A,#N/A,FALSE,"BLOCOS";#N/A,#N/A,FALSE,"CINTAS";#N/A,#N/A,FALSE,"CORTINA";#N/A,#N/A,FALSE,"LAJES";#N/A,#N/A,FALSE,"PILARES";#N/A,#N/A,FALSE,"VIGAS"}</definedName>
    <definedName name="CalculoFossa20" localSheetId="2" hidden="1">{#N/A,#N/A,FALSE,"ALVENARIA";#N/A,#N/A,FALSE,"BLOCOS";#N/A,#N/A,FALSE,"CINTAS";#N/A,#N/A,FALSE,"CORTINA";#N/A,#N/A,FALSE,"LAJES";#N/A,#N/A,FALSE,"PILARES";#N/A,#N/A,FALSE,"VIGAS"}</definedName>
    <definedName name="CalculoFossa20" hidden="1">{#N/A,#N/A,FALSE,"ALVENARIA";#N/A,#N/A,FALSE,"BLOCOS";#N/A,#N/A,FALSE,"CINTAS";#N/A,#N/A,FALSE,"CORTINA";#N/A,#N/A,FALSE,"LAJES";#N/A,#N/A,FALSE,"PILARES";#N/A,#N/A,FALSE,"VIGAS"}</definedName>
    <definedName name="Cedro1COMPLETO" localSheetId="4" hidden="1">{#N/A,#N/A,FALSE,"ALVENARIA";#N/A,#N/A,FALSE,"BLOCOS";#N/A,#N/A,FALSE,"CINTAS";#N/A,#N/A,FALSE,"CORTINA";#N/A,#N/A,FALSE,"LAJES";#N/A,#N/A,FALSE,"PILARES";#N/A,#N/A,FALSE,"VIGAS"}</definedName>
    <definedName name="Cedro1COMPLETO" localSheetId="2" hidden="1">{#N/A,#N/A,FALSE,"ALVENARIA";#N/A,#N/A,FALSE,"BLOCOS";#N/A,#N/A,FALSE,"CINTAS";#N/A,#N/A,FALSE,"CORTINA";#N/A,#N/A,FALSE,"LAJES";#N/A,#N/A,FALSE,"PILARES";#N/A,#N/A,FALSE,"VIGAS"}</definedName>
    <definedName name="Cedro1COMPLETO" hidden="1">{#N/A,#N/A,FALSE,"ALVENARIA";#N/A,#N/A,FALSE,"BLOCOS";#N/A,#N/A,FALSE,"CINTAS";#N/A,#N/A,FALSE,"CORTINA";#N/A,#N/A,FALSE,"LAJES";#N/A,#N/A,FALSE,"PILARES";#N/A,#N/A,FALSE,"VIGAS"}</definedName>
    <definedName name="ciclovia" localSheetId="4" hidden="1">{#N/A,#N/A,FALSE,"ALVENARIA";#N/A,#N/A,FALSE,"BLOCOS";#N/A,#N/A,FALSE,"CINTAS";#N/A,#N/A,FALSE,"CORTINA";#N/A,#N/A,FALSE,"LAJES";#N/A,#N/A,FALSE,"PILARES";#N/A,#N/A,FALSE,"VIGAS"}</definedName>
    <definedName name="ciclovia" localSheetId="2" hidden="1">{#N/A,#N/A,FALSE,"ALVENARIA";#N/A,#N/A,FALSE,"BLOCOS";#N/A,#N/A,FALSE,"CINTAS";#N/A,#N/A,FALSE,"CORTINA";#N/A,#N/A,FALSE,"LAJES";#N/A,#N/A,FALSE,"PILARES";#N/A,#N/A,FALSE,"VIGAS"}</definedName>
    <definedName name="ciclovia" hidden="1">{#N/A,#N/A,FALSE,"ALVENARIA";#N/A,#N/A,FALSE,"BLOCOS";#N/A,#N/A,FALSE,"CINTAS";#N/A,#N/A,FALSE,"CORTINA";#N/A,#N/A,FALSE,"LAJES";#N/A,#N/A,FALSE,"PILARES";#N/A,#N/A,FALSE,"VIGAS"}</definedName>
    <definedName name="ciclovia2" localSheetId="4" hidden="1">{#N/A,#N/A,FALSE,"ALVENARIA";#N/A,#N/A,FALSE,"BLOCOS";#N/A,#N/A,FALSE,"CINTAS";#N/A,#N/A,FALSE,"CORTINA";#N/A,#N/A,FALSE,"LAJES";#N/A,#N/A,FALSE,"PILARES";#N/A,#N/A,FALSE,"VIGAS"}</definedName>
    <definedName name="ciclovia2" localSheetId="2" hidden="1">{#N/A,#N/A,FALSE,"ALVENARIA";#N/A,#N/A,FALSE,"BLOCOS";#N/A,#N/A,FALSE,"CINTAS";#N/A,#N/A,FALSE,"CORTINA";#N/A,#N/A,FALSE,"LAJES";#N/A,#N/A,FALSE,"PILARES";#N/A,#N/A,FALSE,"VIGAS"}</definedName>
    <definedName name="ciclovia2" hidden="1">{#N/A,#N/A,FALSE,"ALVENARIA";#N/A,#N/A,FALSE,"BLOCOS";#N/A,#N/A,FALSE,"CINTAS";#N/A,#N/A,FALSE,"CORTINA";#N/A,#N/A,FALSE,"LAJES";#N/A,#N/A,FALSE,"PILARES";#N/A,#N/A,FALSE,"VIGAS"}</definedName>
    <definedName name="ciclovia3" localSheetId="4" hidden="1">{#N/A,#N/A,FALSE,"ALVENARIA";#N/A,#N/A,FALSE,"BLOCOS";#N/A,#N/A,FALSE,"CINTAS";#N/A,#N/A,FALSE,"CORTINA";#N/A,#N/A,FALSE,"LAJES";#N/A,#N/A,FALSE,"PILARES";#N/A,#N/A,FALSE,"VIGAS"}</definedName>
    <definedName name="ciclovia3" localSheetId="2" hidden="1">{#N/A,#N/A,FALSE,"ALVENARIA";#N/A,#N/A,FALSE,"BLOCOS";#N/A,#N/A,FALSE,"CINTAS";#N/A,#N/A,FALSE,"CORTINA";#N/A,#N/A,FALSE,"LAJES";#N/A,#N/A,FALSE,"PILARES";#N/A,#N/A,FALSE,"VIGAS"}</definedName>
    <definedName name="ciclovia3" hidden="1">{#N/A,#N/A,FALSE,"ALVENARIA";#N/A,#N/A,FALSE,"BLOCOS";#N/A,#N/A,FALSE,"CINTAS";#N/A,#N/A,FALSE,"CORTINA";#N/A,#N/A,FALSE,"LAJES";#N/A,#N/A,FALSE,"PILARES";#N/A,#N/A,FALSE,"VIGAS"}</definedName>
    <definedName name="ciclovia4" localSheetId="4" hidden="1">{#N/A,#N/A,FALSE,"ALVENARIA";#N/A,#N/A,FALSE,"BLOCOS";#N/A,#N/A,FALSE,"CINTAS";#N/A,#N/A,FALSE,"CORTINA";#N/A,#N/A,FALSE,"LAJES";#N/A,#N/A,FALSE,"PILARES";#N/A,#N/A,FALSE,"VIGAS"}</definedName>
    <definedName name="ciclovia4" localSheetId="2" hidden="1">{#N/A,#N/A,FALSE,"ALVENARIA";#N/A,#N/A,FALSE,"BLOCOS";#N/A,#N/A,FALSE,"CINTAS";#N/A,#N/A,FALSE,"CORTINA";#N/A,#N/A,FALSE,"LAJES";#N/A,#N/A,FALSE,"PILARES";#N/A,#N/A,FALSE,"VIGAS"}</definedName>
    <definedName name="ciclovia4" hidden="1">{#N/A,#N/A,FALSE,"ALVENARIA";#N/A,#N/A,FALSE,"BLOCOS";#N/A,#N/A,FALSE,"CINTAS";#N/A,#N/A,FALSE,"CORTINA";#N/A,#N/A,FALSE,"LAJES";#N/A,#N/A,FALSE,"PILARES";#N/A,#N/A,FALSE,"VIGAS"}</definedName>
    <definedName name="ciclovia5" localSheetId="4" hidden="1">{#N/A,#N/A,FALSE,"ALVENARIA";#N/A,#N/A,FALSE,"BLOCOS";#N/A,#N/A,FALSE,"CINTAS";#N/A,#N/A,FALSE,"CORTINA";#N/A,#N/A,FALSE,"LAJES";#N/A,#N/A,FALSE,"PILARES";#N/A,#N/A,FALSE,"VIGAS"}</definedName>
    <definedName name="ciclovia5" localSheetId="2" hidden="1">{#N/A,#N/A,FALSE,"ALVENARIA";#N/A,#N/A,FALSE,"BLOCOS";#N/A,#N/A,FALSE,"CINTAS";#N/A,#N/A,FALSE,"CORTINA";#N/A,#N/A,FALSE,"LAJES";#N/A,#N/A,FALSE,"PILARES";#N/A,#N/A,FALSE,"VIGAS"}</definedName>
    <definedName name="ciclovia5" hidden="1">{#N/A,#N/A,FALSE,"ALVENARIA";#N/A,#N/A,FALSE,"BLOCOS";#N/A,#N/A,FALSE,"CINTAS";#N/A,#N/A,FALSE,"CORTINA";#N/A,#N/A,FALSE,"LAJES";#N/A,#N/A,FALSE,"PILARES";#N/A,#N/A,FALSE,"VIGAS"}</definedName>
    <definedName name="ciclovia6" localSheetId="4" hidden="1">{#N/A,#N/A,FALSE,"ALVENARIA";#N/A,#N/A,FALSE,"BLOCOS";#N/A,#N/A,FALSE,"CINTAS";#N/A,#N/A,FALSE,"CORTINA";#N/A,#N/A,FALSE,"LAJES";#N/A,#N/A,FALSE,"PILARES";#N/A,#N/A,FALSE,"VIGAS"}</definedName>
    <definedName name="ciclovia6" localSheetId="2" hidden="1">{#N/A,#N/A,FALSE,"ALVENARIA";#N/A,#N/A,FALSE,"BLOCOS";#N/A,#N/A,FALSE,"CINTAS";#N/A,#N/A,FALSE,"CORTINA";#N/A,#N/A,FALSE,"LAJES";#N/A,#N/A,FALSE,"PILARES";#N/A,#N/A,FALSE,"VIGAS"}</definedName>
    <definedName name="ciclovia6" hidden="1">{#N/A,#N/A,FALSE,"ALVENARIA";#N/A,#N/A,FALSE,"BLOCOS";#N/A,#N/A,FALSE,"CINTAS";#N/A,#N/A,FALSE,"CORTINA";#N/A,#N/A,FALSE,"LAJES";#N/A,#N/A,FALSE,"PILARES";#N/A,#N/A,FALSE,"VIGAS"}</definedName>
    <definedName name="ciclovia7" localSheetId="4" hidden="1">{#N/A,#N/A,FALSE,"ALVENARIA";#N/A,#N/A,FALSE,"BLOCOS";#N/A,#N/A,FALSE,"CINTAS";#N/A,#N/A,FALSE,"CORTINA";#N/A,#N/A,FALSE,"LAJES";#N/A,#N/A,FALSE,"PILARES";#N/A,#N/A,FALSE,"VIGAS"}</definedName>
    <definedName name="ciclovia7" localSheetId="2" hidden="1">{#N/A,#N/A,FALSE,"ALVENARIA";#N/A,#N/A,FALSE,"BLOCOS";#N/A,#N/A,FALSE,"CINTAS";#N/A,#N/A,FALSE,"CORTINA";#N/A,#N/A,FALSE,"LAJES";#N/A,#N/A,FALSE,"PILARES";#N/A,#N/A,FALSE,"VIGAS"}</definedName>
    <definedName name="ciclovia7" hidden="1">{#N/A,#N/A,FALSE,"ALVENARIA";#N/A,#N/A,FALSE,"BLOCOS";#N/A,#N/A,FALSE,"CINTAS";#N/A,#N/A,FALSE,"CORTINA";#N/A,#N/A,FALSE,"LAJES";#N/A,#N/A,FALSE,"PILARES";#N/A,#N/A,FALSE,"VIGAS"}</definedName>
    <definedName name="ciclovia8" localSheetId="4" hidden="1">{#N/A,#N/A,FALSE,"ALVENARIA";#N/A,#N/A,FALSE,"BLOCOS";#N/A,#N/A,FALSE,"CINTAS";#N/A,#N/A,FALSE,"CORTINA";#N/A,#N/A,FALSE,"LAJES";#N/A,#N/A,FALSE,"PILARES";#N/A,#N/A,FALSE,"VIGAS"}</definedName>
    <definedName name="ciclovia8" localSheetId="2" hidden="1">{#N/A,#N/A,FALSE,"ALVENARIA";#N/A,#N/A,FALSE,"BLOCOS";#N/A,#N/A,FALSE,"CINTAS";#N/A,#N/A,FALSE,"CORTINA";#N/A,#N/A,FALSE,"LAJES";#N/A,#N/A,FALSE,"PILARES";#N/A,#N/A,FALSE,"VIGAS"}</definedName>
    <definedName name="ciclovia8" hidden="1">{#N/A,#N/A,FALSE,"ALVENARIA";#N/A,#N/A,FALSE,"BLOCOS";#N/A,#N/A,FALSE,"CINTAS";#N/A,#N/A,FALSE,"CORTINA";#N/A,#N/A,FALSE,"LAJES";#N/A,#N/A,FALSE,"PILARES";#N/A,#N/A,FALSE,"VIGAS"}</definedName>
    <definedName name="cotação" localSheetId="4" hidden="1">{#N/A,#N/A,FALSE,"ALVENARIA";#N/A,#N/A,FALSE,"BLOCOS";#N/A,#N/A,FALSE,"CINTAS";#N/A,#N/A,FALSE,"CORTINA";#N/A,#N/A,FALSE,"LAJES";#N/A,#N/A,FALSE,"PILARES";#N/A,#N/A,FALSE,"VIGAS"}</definedName>
    <definedName name="cotação" localSheetId="2" hidden="1">{#N/A,#N/A,FALSE,"ALVENARIA";#N/A,#N/A,FALSE,"BLOCOS";#N/A,#N/A,FALSE,"CINTAS";#N/A,#N/A,FALSE,"CORTINA";#N/A,#N/A,FALSE,"LAJES";#N/A,#N/A,FALSE,"PILARES";#N/A,#N/A,FALSE,"VIGAS"}</definedName>
    <definedName name="cotação" hidden="1">{#N/A,#N/A,FALSE,"ALVENARIA";#N/A,#N/A,FALSE,"BLOCOS";#N/A,#N/A,FALSE,"CINTAS";#N/A,#N/A,FALSE,"CORTINA";#N/A,#N/A,FALSE,"LAJES";#N/A,#N/A,FALSE,"PILARES";#N/A,#N/A,FALSE,"VIGAS"}</definedName>
    <definedName name="ddd" localSheetId="4" hidden="1">{#N/A,#N/A,FALSE,"ALVENARIA";#N/A,#N/A,FALSE,"BLOCOS";#N/A,#N/A,FALSE,"CINTAS";#N/A,#N/A,FALSE,"CORTINA";#N/A,#N/A,FALSE,"LAJES";#N/A,#N/A,FALSE,"PILARES";#N/A,#N/A,FALSE,"VIGAS"}</definedName>
    <definedName name="ddd" localSheetId="2" hidden="1">{#N/A,#N/A,FALSE,"ALVENARIA";#N/A,#N/A,FALSE,"BLOCOS";#N/A,#N/A,FALSE,"CINTAS";#N/A,#N/A,FALSE,"CORTINA";#N/A,#N/A,FALSE,"LAJES";#N/A,#N/A,FALSE,"PILARES";#N/A,#N/A,FALSE,"VIGAS"}</definedName>
    <definedName name="ddd" hidden="1">{#N/A,#N/A,FALSE,"ALVENARIA";#N/A,#N/A,FALSE,"BLOCOS";#N/A,#N/A,FALSE,"CINTAS";#N/A,#N/A,FALSE,"CORTINA";#N/A,#N/A,FALSE,"LAJES";#N/A,#N/A,FALSE,"PILARES";#N/A,#N/A,FALSE,"VIGAS"}</definedName>
    <definedName name="DOLAR">[3]INSUMOS!$G$8</definedName>
    <definedName name="ersdcefgbrnghrbgbrgfbgfwbvbfgvwfv" localSheetId="4">#REF!</definedName>
    <definedName name="ersdcefgbrnghrbgbrgfbgfwbvbfgvwfv">#REF!</definedName>
    <definedName name="Excel_BuiltIn_Print_Area_2" localSheetId="4">#REF!</definedName>
    <definedName name="Excel_BuiltIn_Print_Area_2">#REF!</definedName>
    <definedName name="Excel_BuiltIn_Print_Area_2_1" localSheetId="4">#REF!</definedName>
    <definedName name="Excel_BuiltIn_Print_Area_2_1">#REF!</definedName>
    <definedName name="Excel_BuiltIn_Print_Area_2_1_1">#REF!</definedName>
    <definedName name="Excel_BuiltIn_Print_Area_2_1_1_1">#REF!</definedName>
    <definedName name="Excel_BuiltIn_Print_Area_4">#REF!</definedName>
    <definedName name="Fonte" localSheetId="1">#REF!</definedName>
    <definedName name="Fonte" localSheetId="0">#REF!</definedName>
    <definedName name="Fonte">#REF!</definedName>
    <definedName name="Fossa20" localSheetId="4" hidden="1">{#N/A,#N/A,FALSE,"ALVENARIA";#N/A,#N/A,FALSE,"BLOCOS";#N/A,#N/A,FALSE,"CINTAS";#N/A,#N/A,FALSE,"CORTINA";#N/A,#N/A,FALSE,"LAJES";#N/A,#N/A,FALSE,"PILARES";#N/A,#N/A,FALSE,"VIGAS"}</definedName>
    <definedName name="Fossa20" localSheetId="2" hidden="1">{#N/A,#N/A,FALSE,"ALVENARIA";#N/A,#N/A,FALSE,"BLOCOS";#N/A,#N/A,FALSE,"CINTAS";#N/A,#N/A,FALSE,"CORTINA";#N/A,#N/A,FALSE,"LAJES";#N/A,#N/A,FALSE,"PILARES";#N/A,#N/A,FALSE,"VIGAS"}</definedName>
    <definedName name="Fossa20" hidden="1">{#N/A,#N/A,FALSE,"ALVENARIA";#N/A,#N/A,FALSE,"BLOCOS";#N/A,#N/A,FALSE,"CINTAS";#N/A,#N/A,FALSE,"CORTINA";#N/A,#N/A,FALSE,"LAJES";#N/A,#N/A,FALSE,"PILARES";#N/A,#N/A,FALSE,"VIGAS"}</definedName>
    <definedName name="fran" localSheetId="4" hidden="1">{#N/A,#N/A,FALSE,"ALVENARIA";#N/A,#N/A,FALSE,"BLOCOS";#N/A,#N/A,FALSE,"CINTAS";#N/A,#N/A,FALSE,"CORTINA";#N/A,#N/A,FALSE,"LAJES";#N/A,#N/A,FALSE,"PILARES";#N/A,#N/A,FALSE,"VIGAS"}</definedName>
    <definedName name="fran" localSheetId="2" hidden="1">{#N/A,#N/A,FALSE,"ALVENARIA";#N/A,#N/A,FALSE,"BLOCOS";#N/A,#N/A,FALSE,"CINTAS";#N/A,#N/A,FALSE,"CORTINA";#N/A,#N/A,FALSE,"LAJES";#N/A,#N/A,FALSE,"PILARES";#N/A,#N/A,FALSE,"VIGAS"}</definedName>
    <definedName name="fran" hidden="1">{#N/A,#N/A,FALSE,"ALVENARIA";#N/A,#N/A,FALSE,"BLOCOS";#N/A,#N/A,FALSE,"CINTAS";#N/A,#N/A,FALSE,"CORTINA";#N/A,#N/A,FALSE,"LAJES";#N/A,#N/A,FALSE,"PILARES";#N/A,#N/A,FALSE,"VIGAS"}</definedName>
    <definedName name="INSUMOS">#REF!</definedName>
    <definedName name="leosde" localSheetId="4">#REF!</definedName>
    <definedName name="leosde">#REF!</definedName>
    <definedName name="mac" localSheetId="4" hidden="1">{#N/A,#N/A,FALSE,"ALVENARIA";#N/A,#N/A,FALSE,"BLOCOS";#N/A,#N/A,FALSE,"CINTAS";#N/A,#N/A,FALSE,"CORTINA";#N/A,#N/A,FALSE,"LAJES";#N/A,#N/A,FALSE,"PILARES";#N/A,#N/A,FALSE,"VIGAS"}</definedName>
    <definedName name="mac" localSheetId="2" hidden="1">{#N/A,#N/A,FALSE,"ALVENARIA";#N/A,#N/A,FALSE,"BLOCOS";#N/A,#N/A,FALSE,"CINTAS";#N/A,#N/A,FALSE,"CORTINA";#N/A,#N/A,FALSE,"LAJES";#N/A,#N/A,FALSE,"PILARES";#N/A,#N/A,FALSE,"VIGAS"}</definedName>
    <definedName name="mac" hidden="1">{#N/A,#N/A,FALSE,"ALVENARIA";#N/A,#N/A,FALSE,"BLOCOS";#N/A,#N/A,FALSE,"CINTAS";#N/A,#N/A,FALSE,"CORTINA";#N/A,#N/A,FALSE,"LAJES";#N/A,#N/A,FALSE,"PILARES";#N/A,#N/A,FALSE,"VIGAS"}</definedName>
    <definedName name="MACAHDO" localSheetId="4" hidden="1">{#N/A,#N/A,FALSE,"ALVENARIA";#N/A,#N/A,FALSE,"BLOCOS";#N/A,#N/A,FALSE,"CINTAS";#N/A,#N/A,FALSE,"CORTINA";#N/A,#N/A,FALSE,"LAJES";#N/A,#N/A,FALSE,"PILARES";#N/A,#N/A,FALSE,"VIGAS"}</definedName>
    <definedName name="MACAHDO" localSheetId="2" hidden="1">{#N/A,#N/A,FALSE,"ALVENARIA";#N/A,#N/A,FALSE,"BLOCOS";#N/A,#N/A,FALSE,"CINTAS";#N/A,#N/A,FALSE,"CORTINA";#N/A,#N/A,FALSE,"LAJES";#N/A,#N/A,FALSE,"PILARES";#N/A,#N/A,FALSE,"VIGAS"}</definedName>
    <definedName name="MACAHDO" hidden="1">{#N/A,#N/A,FALSE,"ALVENARIA";#N/A,#N/A,FALSE,"BLOCOS";#N/A,#N/A,FALSE,"CINTAS";#N/A,#N/A,FALSE,"CORTINA";#N/A,#N/A,FALSE,"LAJES";#N/A,#N/A,FALSE,"PILARES";#N/A,#N/A,FALSE,"VIGAS"}</definedName>
    <definedName name="MACHADO" localSheetId="4" hidden="1">{#N/A,#N/A,FALSE,"ALVENARIA";#N/A,#N/A,FALSE,"BLOCOS";#N/A,#N/A,FALSE,"CINTAS";#N/A,#N/A,FALSE,"CORTINA";#N/A,#N/A,FALSE,"LAJES";#N/A,#N/A,FALSE,"PILARES";#N/A,#N/A,FALSE,"VIGAS"}</definedName>
    <definedName name="MACHADO" localSheetId="2" hidden="1">{#N/A,#N/A,FALSE,"ALVENARIA";#N/A,#N/A,FALSE,"BLOCOS";#N/A,#N/A,FALSE,"CINTAS";#N/A,#N/A,FALSE,"CORTINA";#N/A,#N/A,FALSE,"LAJES";#N/A,#N/A,FALSE,"PILARES";#N/A,#N/A,FALSE,"VIGAS"}</definedName>
    <definedName name="MACHADO" hidden="1">{#N/A,#N/A,FALSE,"ALVENARIA";#N/A,#N/A,FALSE,"BLOCOS";#N/A,#N/A,FALSE,"CINTAS";#N/A,#N/A,FALSE,"CORTINA";#N/A,#N/A,FALSE,"LAJES";#N/A,#N/A,FALSE,"PILARES";#N/A,#N/A,FALSE,"VIGAS"}</definedName>
    <definedName name="NCOMPOSICOES">7</definedName>
    <definedName name="NCOTACOES">15</definedName>
    <definedName name="noo" localSheetId="4" hidden="1">{#N/A,#N/A,FALSE,"ALVENARIA";#N/A,#N/A,FALSE,"BLOCOS";#N/A,#N/A,FALSE,"CINTAS";#N/A,#N/A,FALSE,"CORTINA";#N/A,#N/A,FALSE,"LAJES";#N/A,#N/A,FALSE,"PILARES";#N/A,#N/A,FALSE,"VIGAS"}</definedName>
    <definedName name="noo" localSheetId="2" hidden="1">{#N/A,#N/A,FALSE,"ALVENARIA";#N/A,#N/A,FALSE,"BLOCOS";#N/A,#N/A,FALSE,"CINTAS";#N/A,#N/A,FALSE,"CORTINA";#N/A,#N/A,FALSE,"LAJES";#N/A,#N/A,FALSE,"PILARES";#N/A,#N/A,FALSE,"VIGAS"}</definedName>
    <definedName name="noo" hidden="1">{#N/A,#N/A,FALSE,"ALVENARIA";#N/A,#N/A,FALSE,"BLOCOS";#N/A,#N/A,FALSE,"CINTAS";#N/A,#N/A,FALSE,"CORTINA";#N/A,#N/A,FALSE,"LAJES";#N/A,#N/A,FALSE,"PILARES";#N/A,#N/A,FALSE,"VIGAS"}</definedName>
    <definedName name="obra" localSheetId="2">#REF!</definedName>
    <definedName name="obra">#REF!</definedName>
    <definedName name="obra1" localSheetId="2">#REF!</definedName>
    <definedName name="obra1">#REF!</definedName>
    <definedName name="obra2" localSheetId="2">#REF!</definedName>
    <definedName name="obra2">#REF!</definedName>
    <definedName name="obra3" localSheetId="2">#REF!</definedName>
    <definedName name="obra3">#REF!</definedName>
    <definedName name="obra4" localSheetId="2">#REF!</definedName>
    <definedName name="obra4">#REF!</definedName>
    <definedName name="obra5" localSheetId="2">#REF!</definedName>
    <definedName name="obra5">#REF!</definedName>
    <definedName name="orcamento" localSheetId="4" hidden="1">{#N/A,#N/A,FALSE,"ALVENARIA";#N/A,#N/A,FALSE,"BLOCOS";#N/A,#N/A,FALSE,"CINTAS";#N/A,#N/A,FALSE,"CORTINA";#N/A,#N/A,FALSE,"LAJES";#N/A,#N/A,FALSE,"PILARES";#N/A,#N/A,FALSE,"VIGAS"}</definedName>
    <definedName name="orcamento" localSheetId="2" hidden="1">{#N/A,#N/A,FALSE,"ALVENARIA";#N/A,#N/A,FALSE,"BLOCOS";#N/A,#N/A,FALSE,"CINTAS";#N/A,#N/A,FALSE,"CORTINA";#N/A,#N/A,FALSE,"LAJES";#N/A,#N/A,FALSE,"PILARES";#N/A,#N/A,FALSE,"VIGAS"}</definedName>
    <definedName name="orcamento" hidden="1">{#N/A,#N/A,FALSE,"ALVENARIA";#N/A,#N/A,FALSE,"BLOCOS";#N/A,#N/A,FALSE,"CINTAS";#N/A,#N/A,FALSE,"CORTINA";#N/A,#N/A,FALSE,"LAJES";#N/A,#N/A,FALSE,"PILARES";#N/A,#N/A,FALSE,"VIGAS"}</definedName>
    <definedName name="P.1" localSheetId="2">#REF!</definedName>
    <definedName name="P.1">#REF!</definedName>
    <definedName name="P.10" localSheetId="2">#REF!</definedName>
    <definedName name="P.10">#REF!</definedName>
    <definedName name="P.11" localSheetId="2">#REF!</definedName>
    <definedName name="P.11">#REF!</definedName>
    <definedName name="P.12" localSheetId="2">#REF!</definedName>
    <definedName name="P.12">#REF!</definedName>
    <definedName name="P.13" localSheetId="2">#REF!</definedName>
    <definedName name="P.13">#REF!</definedName>
    <definedName name="P.14" localSheetId="2">#REF!</definedName>
    <definedName name="P.14">#REF!</definedName>
    <definedName name="P.15" localSheetId="2">#REF!</definedName>
    <definedName name="P.15">#REF!</definedName>
    <definedName name="P.2" localSheetId="2">#REF!</definedName>
    <definedName name="P.2">#REF!</definedName>
    <definedName name="P.3" localSheetId="2">#REF!</definedName>
    <definedName name="P.3">#REF!</definedName>
    <definedName name="P.4" localSheetId="2">#REF!</definedName>
    <definedName name="P.4">#REF!</definedName>
    <definedName name="P.5" localSheetId="2">#REF!</definedName>
    <definedName name="P.5">#REF!</definedName>
    <definedName name="P.6" localSheetId="2">#REF!</definedName>
    <definedName name="P.6">#REF!</definedName>
    <definedName name="P.7" localSheetId="2">#REF!</definedName>
    <definedName name="P.7">#REF!</definedName>
    <definedName name="P.8" localSheetId="2">#REF!</definedName>
    <definedName name="P.8">#REF!</definedName>
    <definedName name="P.9" localSheetId="2">#REF!</definedName>
    <definedName name="P.9">#REF!</definedName>
    <definedName name="Pedreiro_de_acabamento">[3]INSUMOS!$B$11</definedName>
    <definedName name="PP1.1" localSheetId="4">#REF!</definedName>
    <definedName name="PP1.1" localSheetId="2">#REF!</definedName>
    <definedName name="PP1.1">#REF!</definedName>
    <definedName name="PP1.10" localSheetId="2">#REF!</definedName>
    <definedName name="PP1.10">#REF!</definedName>
    <definedName name="PP1.11" localSheetId="2">#REF!</definedName>
    <definedName name="PP1.11">#REF!</definedName>
    <definedName name="PP1.12" localSheetId="2">#REF!</definedName>
    <definedName name="PP1.12">#REF!</definedName>
    <definedName name="PP1.13" localSheetId="2">#REF!</definedName>
    <definedName name="PP1.13">#REF!</definedName>
    <definedName name="PP1.14" localSheetId="2">#REF!</definedName>
    <definedName name="PP1.14">#REF!</definedName>
    <definedName name="PP1.15" localSheetId="2">#REF!</definedName>
    <definedName name="PP1.15">#REF!</definedName>
    <definedName name="PP1.2" localSheetId="2">#REF!</definedName>
    <definedName name="PP1.2">#REF!</definedName>
    <definedName name="PP1.3" localSheetId="2">#REF!</definedName>
    <definedName name="PP1.3">#REF!</definedName>
    <definedName name="PP1.4" localSheetId="2">#REF!</definedName>
    <definedName name="PP1.4">#REF!</definedName>
    <definedName name="PP1.5" localSheetId="2">#REF!</definedName>
    <definedName name="PP1.5">#REF!</definedName>
    <definedName name="PP1.6" localSheetId="2">#REF!</definedName>
    <definedName name="PP1.6">#REF!</definedName>
    <definedName name="PP1.7" localSheetId="2">#REF!</definedName>
    <definedName name="PP1.7">#REF!</definedName>
    <definedName name="PP1.8" localSheetId="2">#REF!</definedName>
    <definedName name="PP1.8">#REF!</definedName>
    <definedName name="PP1.9" localSheetId="2">#REF!</definedName>
    <definedName name="PP1.9">#REF!</definedName>
    <definedName name="T.1" localSheetId="2">#REF!</definedName>
    <definedName name="T.1">#REF!</definedName>
    <definedName name="T.10" localSheetId="2">#REF!</definedName>
    <definedName name="T.10">#REF!</definedName>
    <definedName name="T.11" localSheetId="2">#REF!</definedName>
    <definedName name="T.11">#REF!</definedName>
    <definedName name="T.12" localSheetId="2">#REF!</definedName>
    <definedName name="T.12">#REF!</definedName>
    <definedName name="T.13" localSheetId="2">#REF!</definedName>
    <definedName name="T.13">#REF!</definedName>
    <definedName name="T.14" localSheetId="2">#REF!</definedName>
    <definedName name="T.14">#REF!</definedName>
    <definedName name="T.15" localSheetId="2">#REF!</definedName>
    <definedName name="T.15">#REF!</definedName>
    <definedName name="T.2" localSheetId="2">#REF!</definedName>
    <definedName name="T.2">#REF!</definedName>
    <definedName name="T.3" localSheetId="2">#REF!</definedName>
    <definedName name="T.3">#REF!</definedName>
    <definedName name="T.4" localSheetId="2">#REF!</definedName>
    <definedName name="T.4">#REF!</definedName>
    <definedName name="T.5" localSheetId="2">#REF!</definedName>
    <definedName name="T.5">#REF!</definedName>
    <definedName name="T.6" localSheetId="2">#REF!</definedName>
    <definedName name="T.6">#REF!</definedName>
    <definedName name="T.7" localSheetId="2">#REF!</definedName>
    <definedName name="T.7">#REF!</definedName>
    <definedName name="T.8" localSheetId="2">#REF!</definedName>
    <definedName name="T.8">#REF!</definedName>
    <definedName name="T.9" localSheetId="2">#REF!</definedName>
    <definedName name="T.9">#REF!</definedName>
    <definedName name="TOT.P" localSheetId="4">#REF!</definedName>
    <definedName name="TOT.P" localSheetId="2">#REF!</definedName>
    <definedName name="TOT.P">#REF!</definedName>
    <definedName name="TOT1.P" localSheetId="2">#REF!</definedName>
    <definedName name="TOT1.P">#REF!</definedName>
    <definedName name="TT.1" localSheetId="2">#REF!</definedName>
    <definedName name="TT.1">#REF!</definedName>
    <definedName name="TT.10" localSheetId="2">#REF!</definedName>
    <definedName name="TT.10">#REF!</definedName>
    <definedName name="TT.11" localSheetId="2">#REF!</definedName>
    <definedName name="TT.11">#REF!</definedName>
    <definedName name="TT.12" localSheetId="2">#REF!</definedName>
    <definedName name="TT.12">#REF!</definedName>
    <definedName name="TT.13" localSheetId="2">#REF!</definedName>
    <definedName name="TT.13">#REF!</definedName>
    <definedName name="TT.14" localSheetId="2">#REF!</definedName>
    <definedName name="TT.14">#REF!</definedName>
    <definedName name="TT.15" localSheetId="2">#REF!</definedName>
    <definedName name="TT.15">#REF!</definedName>
    <definedName name="TT.2" localSheetId="2">#REF!</definedName>
    <definedName name="TT.2">#REF!</definedName>
    <definedName name="TT.3" localSheetId="2">#REF!</definedName>
    <definedName name="TT.3">#REF!</definedName>
    <definedName name="TT.4" localSheetId="2">#REF!</definedName>
    <definedName name="TT.4">#REF!</definedName>
    <definedName name="TT.5" localSheetId="2">#REF!</definedName>
    <definedName name="TT.5">#REF!</definedName>
    <definedName name="TT.6" localSheetId="2">#REF!</definedName>
    <definedName name="TT.6">#REF!</definedName>
    <definedName name="TT.7" localSheetId="2">#REF!</definedName>
    <definedName name="TT.7">#REF!</definedName>
    <definedName name="TT.8" localSheetId="2">#REF!</definedName>
    <definedName name="TT.8">#REF!</definedName>
    <definedName name="TT.9" localSheetId="2">#REF!</definedName>
    <definedName name="TT.9">#REF!</definedName>
    <definedName name="wrn.mode_lev.xls." localSheetId="4" hidden="1">{#N/A,#N/A,FALSE,"ALVENARIA";#N/A,#N/A,FALSE,"BLOCOS";#N/A,#N/A,FALSE,"CINTAS";#N/A,#N/A,FALSE,"CORTINA";#N/A,#N/A,FALSE,"LAJES";#N/A,#N/A,FALSE,"PILARES";#N/A,#N/A,FALSE,"VIGAS"}</definedName>
    <definedName name="wrn.mode_lev.xls." localSheetId="2" hidden="1">{#N/A,#N/A,FALSE,"ALVENARIA";#N/A,#N/A,FALSE,"BLOCOS";#N/A,#N/A,FALSE,"CINTAS";#N/A,#N/A,FALSE,"CORTINA";#N/A,#N/A,FALSE,"LAJES";#N/A,#N/A,FALSE,"PILARES";#N/A,#N/A,FALSE,"VIGAS"}</definedName>
    <definedName name="wrn.mode_lev.xls." hidden="1">{#N/A,#N/A,FALSE,"ALVENARIA";#N/A,#N/A,FALSE,"BLOCOS";#N/A,#N/A,FALSE,"CINTAS";#N/A,#N/A,FALSE,"CORTINA";#N/A,#N/A,FALSE,"LAJES";#N/A,#N/A,FALSE,"PILARES";#N/A,#N/A,FALSE,"VIGAS"}</definedName>
    <definedName name="x" localSheetId="4" hidden="1">{#N/A,#N/A,FALSE,"ALVENARIA";#N/A,#N/A,FALSE,"BLOCOS";#N/A,#N/A,FALSE,"CINTAS";#N/A,#N/A,FALSE,"CORTINA";#N/A,#N/A,FALSE,"LAJES";#N/A,#N/A,FALSE,"PILARES";#N/A,#N/A,FALSE,"VIGAS"}</definedName>
    <definedName name="x" localSheetId="2" hidden="1">{#N/A,#N/A,FALSE,"ALVENARIA";#N/A,#N/A,FALSE,"BLOCOS";#N/A,#N/A,FALSE,"CINTAS";#N/A,#N/A,FALSE,"CORTINA";#N/A,#N/A,FALSE,"LAJES";#N/A,#N/A,FALSE,"PILARES";#N/A,#N/A,FALSE,"VIGAS"}</definedName>
    <definedName name="x" hidden="1">{#N/A,#N/A,FALSE,"ALVENARIA";#N/A,#N/A,FALSE,"BLOCOS";#N/A,#N/A,FALSE,"CINTAS";#N/A,#N/A,FALSE,"CORTINA";#N/A,#N/A,FALSE,"LAJES";#N/A,#N/A,FALSE,"PILARES";#N/A,#N/A,FALSE,"VIGAS"}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6" i="9" l="1"/>
  <c r="C76" i="9" s="1"/>
  <c r="D38" i="9"/>
  <c r="E38" i="9" s="1"/>
  <c r="D56" i="9"/>
  <c r="E56" i="9" s="1"/>
  <c r="C78" i="9"/>
  <c r="C62" i="9"/>
  <c r="F13" i="16"/>
  <c r="D36" i="9"/>
  <c r="D34" i="9"/>
  <c r="D32" i="9"/>
  <c r="D30" i="9"/>
  <c r="D28" i="9"/>
  <c r="D26" i="9"/>
  <c r="C13" i="16"/>
  <c r="B17" i="9" s="1"/>
  <c r="B83" i="9" l="1"/>
  <c r="G83" i="9"/>
  <c r="A18" i="17"/>
  <c r="A23" i="17"/>
  <c r="C13" i="9"/>
  <c r="F11" i="16" s="1"/>
  <c r="D54" i="9"/>
  <c r="B74" i="9"/>
  <c r="D52" i="9"/>
  <c r="C52" i="9"/>
  <c r="B72" i="9" s="1"/>
  <c r="D50" i="9"/>
  <c r="C50" i="9"/>
  <c r="B70" i="9" s="1"/>
  <c r="D48" i="9"/>
  <c r="C48" i="9"/>
  <c r="B68" i="9" s="1"/>
  <c r="D46" i="9"/>
  <c r="C46" i="9"/>
  <c r="B66" i="9" s="1"/>
  <c r="D44" i="9"/>
  <c r="C44" i="9"/>
  <c r="B64" i="9" s="1"/>
  <c r="G13" i="11" l="1"/>
  <c r="G12" i="11"/>
  <c r="G10" i="11"/>
  <c r="C74" i="9"/>
  <c r="C72" i="9"/>
  <c r="C70" i="9"/>
  <c r="C68" i="9"/>
  <c r="C66" i="9"/>
  <c r="C64" i="9"/>
  <c r="A4" i="11"/>
  <c r="A3" i="11"/>
  <c r="A2" i="11"/>
  <c r="A1" i="11"/>
  <c r="C80" i="9" l="1"/>
  <c r="F17" i="16" s="1"/>
  <c r="A5" i="9"/>
  <c r="H15" i="16" l="1"/>
  <c r="H11" i="16"/>
  <c r="E54" i="9" l="1"/>
  <c r="E52" i="9"/>
  <c r="E50" i="9"/>
  <c r="E48" i="9"/>
  <c r="E46" i="9"/>
  <c r="E44" i="9"/>
  <c r="E26" i="9"/>
  <c r="B22" i="9"/>
  <c r="B24" i="9"/>
  <c r="A15" i="9"/>
  <c r="B15" i="9"/>
  <c r="B10" i="9"/>
  <c r="B8" i="9"/>
  <c r="A8" i="9"/>
  <c r="A3" i="9"/>
  <c r="A2" i="9"/>
  <c r="B11" i="17"/>
  <c r="B9" i="17"/>
  <c r="B7" i="17"/>
  <c r="F4" i="17"/>
  <c r="C5" i="17"/>
  <c r="A5" i="17"/>
  <c r="A4" i="17"/>
  <c r="B60" i="9"/>
  <c r="B42" i="9"/>
  <c r="D37" i="16"/>
  <c r="E11" i="11"/>
  <c r="G11" i="11" s="1"/>
  <c r="G8" i="11" s="1"/>
  <c r="G13" i="16" s="1"/>
  <c r="H13" i="16" s="1"/>
  <c r="I13" i="16" s="1"/>
  <c r="I12" i="16" s="1"/>
  <c r="E58" i="9" l="1"/>
  <c r="F16" i="16" s="1"/>
  <c r="N11" i="16"/>
  <c r="I11" i="16"/>
  <c r="I10" i="16" s="1"/>
  <c r="H17" i="16"/>
  <c r="H16" i="16"/>
  <c r="E28" i="9"/>
  <c r="E30" i="9"/>
  <c r="E32" i="9"/>
  <c r="E34" i="9"/>
  <c r="E36" i="9"/>
  <c r="E40" i="9" s="1"/>
  <c r="D8" i="17" l="1"/>
  <c r="E8" i="17" s="1"/>
  <c r="I17" i="16"/>
  <c r="F15" i="16" l="1"/>
  <c r="I15" i="16" s="1"/>
  <c r="I16" i="16"/>
  <c r="D10" i="17"/>
  <c r="F10" i="17" s="1"/>
  <c r="C36" i="14"/>
  <c r="C37" i="14"/>
  <c r="I14" i="14"/>
  <c r="H14" i="14"/>
  <c r="G14" i="14"/>
  <c r="F14" i="14"/>
  <c r="E14" i="14"/>
  <c r="D14" i="14"/>
  <c r="C14" i="14"/>
  <c r="H11" i="14"/>
  <c r="F11" i="14"/>
  <c r="E11" i="14"/>
  <c r="E22" i="14" s="1"/>
  <c r="D11" i="14"/>
  <c r="C11" i="14"/>
  <c r="I14" i="16" l="1"/>
  <c r="I18" i="16" s="1"/>
  <c r="D4" i="17" s="1"/>
  <c r="G10" i="17"/>
  <c r="E10" i="17"/>
  <c r="E33" i="14"/>
  <c r="C33" i="14"/>
  <c r="C32" i="14"/>
  <c r="B29" i="14"/>
  <c r="I23" i="14"/>
  <c r="F23" i="14"/>
  <c r="E23" i="14"/>
  <c r="H22" i="14"/>
  <c r="D22" i="14"/>
  <c r="H23" i="14"/>
  <c r="G23" i="14"/>
  <c r="D23" i="14"/>
  <c r="C23" i="14"/>
  <c r="I22" i="14"/>
  <c r="I24" i="14" s="1"/>
  <c r="G22" i="14"/>
  <c r="F22" i="14"/>
  <c r="C22" i="14"/>
  <c r="D12" i="17" l="1"/>
  <c r="F12" i="17" s="1"/>
  <c r="F24" i="14"/>
  <c r="E24" i="14"/>
  <c r="G24" i="14"/>
  <c r="D24" i="14"/>
  <c r="C24" i="14"/>
  <c r="H24" i="14"/>
  <c r="D14" i="17" l="1"/>
  <c r="D9" i="17" s="1"/>
  <c r="E12" i="17"/>
  <c r="E14" i="17" s="1"/>
  <c r="G12" i="17"/>
  <c r="G14" i="17" s="1"/>
  <c r="F14" i="17"/>
  <c r="F13" i="17" l="1"/>
  <c r="E13" i="17"/>
  <c r="D7" i="17"/>
  <c r="G13" i="17"/>
  <c r="D11" i="17"/>
  <c r="D13" i="17" l="1"/>
</calcChain>
</file>

<file path=xl/sharedStrings.xml><?xml version="1.0" encoding="utf-8"?>
<sst xmlns="http://schemas.openxmlformats.org/spreadsheetml/2006/main" count="190" uniqueCount="149">
  <si>
    <t>ITEM</t>
  </si>
  <si>
    <t>QUANTIDADE</t>
  </si>
  <si>
    <t>UNIDADE</t>
  </si>
  <si>
    <t>DIRETA</t>
  </si>
  <si>
    <t>INDIRETA</t>
  </si>
  <si>
    <t>PREÇO TOTAL</t>
  </si>
  <si>
    <t xml:space="preserve">FORMA DE EXECUÇÃO: </t>
  </si>
  <si>
    <t>M2</t>
  </si>
  <si>
    <t>1.1</t>
  </si>
  <si>
    <t>2.1</t>
  </si>
  <si>
    <t>M3</t>
  </si>
  <si>
    <t>3.1</t>
  </si>
  <si>
    <t>M</t>
  </si>
  <si>
    <t>-</t>
  </si>
  <si>
    <t>Data</t>
  </si>
  <si>
    <t>Resp. Técnico:</t>
  </si>
  <si>
    <t>SERVIÇOS</t>
  </si>
  <si>
    <t>3.2</t>
  </si>
  <si>
    <t>CRONOGRAMA FÍSICO-FINANCEIRO</t>
  </si>
  <si>
    <t>ETAPAS/DESCRIÇÃO</t>
  </si>
  <si>
    <t>FÍSICO/ FINANCEIRO</t>
  </si>
  <si>
    <t>TOTAL  ETAPAS</t>
  </si>
  <si>
    <t>MÊS 1</t>
  </si>
  <si>
    <t>MÊS 2</t>
  </si>
  <si>
    <t>Físico %</t>
  </si>
  <si>
    <t>Financeiro</t>
  </si>
  <si>
    <t>TOTAL</t>
  </si>
  <si>
    <t>DATA:</t>
  </si>
  <si>
    <t>MEMÓRIA DE CÁLCULO DE QUANTITATIVOS</t>
  </si>
  <si>
    <t>DESCRIÇÃO DO SERVIÇO OU FORNECIMENTO</t>
  </si>
  <si>
    <t>DATA BASE</t>
  </si>
  <si>
    <t>FONTE</t>
  </si>
  <si>
    <t>PREÇO REFERENCIAL</t>
  </si>
  <si>
    <t>COMP. 01</t>
  </si>
  <si>
    <t>CÓDIGO</t>
  </si>
  <si>
    <t>DESCRIÇÃO DO INSUMO</t>
  </si>
  <si>
    <t>COEFICIENTE</t>
  </si>
  <si>
    <t>CUSTO UNITÁRIO</t>
  </si>
  <si>
    <t>CUSTO TOTAL</t>
  </si>
  <si>
    <t>Priscila Cristina De Paula Neto</t>
  </si>
  <si>
    <t>SEINFRA</t>
  </si>
  <si>
    <t>COMPOSIÇÃO DE CUSTO UNITÁRIO</t>
  </si>
  <si>
    <t>MÊS 3</t>
  </si>
  <si>
    <t>CONSTRUÇÃO DE RODOVIAS E FERROVIAS</t>
  </si>
  <si>
    <t>ISS</t>
  </si>
  <si>
    <t>PIS</t>
  </si>
  <si>
    <t>COFINS</t>
  </si>
  <si>
    <t>BDI</t>
  </si>
  <si>
    <t xml:space="preserve">TOTAL </t>
  </si>
  <si>
    <t>FOLHA Nº: 02/05</t>
  </si>
  <si>
    <t>DEMONSTRATIVO DO BDI - SEM DESONERAÇÃO - OBRAS RODOVIÁRIAS</t>
  </si>
  <si>
    <t>BDI (CONFORME ACÓRDÃO Nº 2622/13 e LEI Nº 13.161 DE 31/08/15)</t>
  </si>
  <si>
    <t>DISCRIMINAÇÃO DAS PARCELAS</t>
  </si>
  <si>
    <r>
      <t xml:space="preserve">SIG.
</t>
    </r>
    <r>
      <rPr>
        <b/>
        <vertAlign val="superscript"/>
        <sz val="8"/>
        <color theme="0"/>
        <rFont val="Arial"/>
        <family val="2"/>
      </rPr>
      <t>(1)</t>
    </r>
  </si>
  <si>
    <r>
      <t xml:space="preserve">INC.
</t>
    </r>
    <r>
      <rPr>
        <b/>
        <vertAlign val="superscript"/>
        <sz val="8"/>
        <color theme="0"/>
        <rFont val="Arial"/>
        <family val="2"/>
      </rPr>
      <t>(6)</t>
    </r>
  </si>
  <si>
    <r>
      <t xml:space="preserve">ISS </t>
    </r>
    <r>
      <rPr>
        <b/>
        <vertAlign val="superscript"/>
        <sz val="8"/>
        <color theme="0"/>
        <rFont val="Arial"/>
        <family val="2"/>
      </rPr>
      <t>(2)</t>
    </r>
  </si>
  <si>
    <t>DIFERENCIADO</t>
  </si>
  <si>
    <r>
      <t xml:space="preserve">MATERIAL
</t>
    </r>
    <r>
      <rPr>
        <b/>
        <vertAlign val="superscript"/>
        <sz val="8"/>
        <color theme="0"/>
        <rFont val="Arial"/>
        <family val="2"/>
      </rPr>
      <t>(5)</t>
    </r>
  </si>
  <si>
    <r>
      <t xml:space="preserve">SERVIÇO TERCEIRIZADO
</t>
    </r>
    <r>
      <rPr>
        <b/>
        <vertAlign val="superscript"/>
        <sz val="8"/>
        <color theme="0"/>
        <rFont val="Arial"/>
        <family val="2"/>
      </rPr>
      <t>(4)</t>
    </r>
    <r>
      <rPr>
        <b/>
        <sz val="8"/>
        <color theme="0"/>
        <rFont val="Arial"/>
        <family val="2"/>
      </rPr>
      <t xml:space="preserve">
(ISS=5%)</t>
    </r>
  </si>
  <si>
    <r>
      <t xml:space="preserve">EQUIPAMENTO
</t>
    </r>
    <r>
      <rPr>
        <b/>
        <vertAlign val="superscript"/>
        <sz val="8"/>
        <color theme="0"/>
        <rFont val="Arial"/>
        <family val="2"/>
      </rPr>
      <t xml:space="preserve">(3)
</t>
    </r>
    <r>
      <rPr>
        <b/>
        <sz val="8"/>
        <color theme="0"/>
        <rFont val="Arial"/>
        <family val="2"/>
      </rPr>
      <t>(ISS=5%)</t>
    </r>
  </si>
  <si>
    <t>CUSTO DIRETO</t>
  </si>
  <si>
    <t>CD</t>
  </si>
  <si>
    <t>ADMINISTRAÇÃO CENTRAL</t>
  </si>
  <si>
    <t>AC</t>
  </si>
  <si>
    <t>LUCRO BRUTO</t>
  </si>
  <si>
    <t>L</t>
  </si>
  <si>
    <t>DESPESAS FINANCEIRAS</t>
  </si>
  <si>
    <t>DF</t>
  </si>
  <si>
    <t>SEGUROS, GARANTIAS E RISCO</t>
  </si>
  <si>
    <t>SEGUROS + GARANTIAS</t>
  </si>
  <si>
    <t>S</t>
  </si>
  <si>
    <t>RISCO(*)</t>
  </si>
  <si>
    <t>R</t>
  </si>
  <si>
    <t>TRIBUTOS</t>
  </si>
  <si>
    <t>I</t>
  </si>
  <si>
    <t>PV</t>
  </si>
  <si>
    <r>
      <t>ISS</t>
    </r>
    <r>
      <rPr>
        <vertAlign val="superscript"/>
        <sz val="8"/>
        <rFont val="Arial"/>
        <family val="2"/>
      </rPr>
      <t>(2)</t>
    </r>
  </si>
  <si>
    <t>CPRB</t>
  </si>
  <si>
    <t>INSS</t>
  </si>
  <si>
    <t>FÓRMULA DO BDI</t>
  </si>
  <si>
    <t>(1 + (AC + S + G + R)) x (1 + DF) x  (1 + L)</t>
  </si>
  <si>
    <t>(1 - (I + CPRB))</t>
  </si>
  <si>
    <t>BDI (NUMERADOR)</t>
  </si>
  <si>
    <t>BDI (DENOMINADOR)</t>
  </si>
  <si>
    <t>OBSERVAÇÕES</t>
  </si>
  <si>
    <r>
      <rPr>
        <vertAlign val="superscript"/>
        <sz val="8"/>
        <rFont val="Arial"/>
        <family val="2"/>
      </rPr>
      <t>(1)</t>
    </r>
    <r>
      <rPr>
        <sz val="8"/>
        <rFont val="Arial"/>
        <family val="2"/>
      </rPr>
      <t xml:space="preserve"> SIGLA.
</t>
    </r>
    <r>
      <rPr>
        <vertAlign val="superscript"/>
        <sz val="8"/>
        <rFont val="Arial"/>
        <family val="2"/>
      </rPr>
      <t xml:space="preserve">(2) </t>
    </r>
    <r>
      <rPr>
        <sz val="8"/>
        <rFont val="Arial"/>
        <family val="2"/>
      </rPr>
      <t xml:space="preserve">INCIDÊNCIA DE ISS EM 70% DO PREÇO DE VENDA, COM PERCENTUAIS DE 2%, 3%, 4% E 5%.
</t>
    </r>
    <r>
      <rPr>
        <vertAlign val="superscript"/>
        <sz val="8"/>
        <rFont val="Arial"/>
        <family val="2"/>
      </rPr>
      <t xml:space="preserve">(3) </t>
    </r>
    <r>
      <rPr>
        <sz val="8"/>
        <rFont val="Arial"/>
        <family val="2"/>
      </rPr>
      <t xml:space="preserve">BDI DIFERENCIADO A SER APLICADO EM LOCAÇÃO DE CUSTO HORÁRIO DE EQUIPAMENTO.
</t>
    </r>
    <r>
      <rPr>
        <vertAlign val="superscript"/>
        <sz val="8"/>
        <rFont val="Arial"/>
        <family val="2"/>
      </rPr>
      <t xml:space="preserve">(4) </t>
    </r>
    <r>
      <rPr>
        <sz val="8"/>
        <rFont val="Arial"/>
        <family val="2"/>
      </rPr>
      <t xml:space="preserve">BDI DIFERENCIADO A SER APLICADO PARA SERVIÇOS TERCEIRIZADOS.
</t>
    </r>
    <r>
      <rPr>
        <vertAlign val="superscript"/>
        <sz val="8"/>
        <rFont val="Arial"/>
        <family val="2"/>
      </rPr>
      <t xml:space="preserve">(5) </t>
    </r>
    <r>
      <rPr>
        <sz val="8"/>
        <rFont val="Arial"/>
        <family val="2"/>
      </rPr>
      <t xml:space="preserve">BDI DIFERENCIADO A SER APLICADO PARA FORNECIMENTO DE MATERIAL BETUMINOSO E MATERIAL DE JAZIDA.
</t>
    </r>
    <r>
      <rPr>
        <vertAlign val="superscript"/>
        <sz val="8"/>
        <rFont val="Arial"/>
        <family val="2"/>
      </rPr>
      <t xml:space="preserve">(6) </t>
    </r>
    <r>
      <rPr>
        <sz val="8"/>
        <rFont val="Arial"/>
        <family val="2"/>
      </rPr>
      <t>INCIDÊNCIA.</t>
    </r>
  </si>
  <si>
    <t xml:space="preserve">Cidade, </t>
  </si>
  <si>
    <t>.</t>
  </si>
  <si>
    <r>
      <t>DOC N</t>
    </r>
    <r>
      <rPr>
        <sz val="10"/>
        <rFont val="Calibri"/>
        <family val="2"/>
        <scheme val="minor"/>
      </rPr>
      <t>º</t>
    </r>
    <r>
      <rPr>
        <sz val="10"/>
        <rFont val="Abadi"/>
        <family val="2"/>
      </rPr>
      <t xml:space="preserve">: </t>
    </r>
  </si>
  <si>
    <t>05/05.</t>
  </si>
  <si>
    <t>UNID.</t>
  </si>
  <si>
    <t>OBRA: PAVIMENTAÇÃO DE ESTRADAS VICINAIS</t>
  </si>
  <si>
    <t>SEINFRA/SINAPI</t>
  </si>
  <si>
    <t>ED-50367</t>
  </si>
  <si>
    <t>SERVENTE COM ENCARGOS COMPLEMENTARES</t>
  </si>
  <si>
    <t>H</t>
  </si>
  <si>
    <t>___________________________________________________</t>
  </si>
  <si>
    <r>
      <t>Engenheira Civil - CREA/MG n</t>
    </r>
    <r>
      <rPr>
        <sz val="10"/>
        <rFont val="Calibri"/>
        <family val="2"/>
      </rPr>
      <t>º</t>
    </r>
    <r>
      <rPr>
        <sz val="10"/>
        <rFont val="Arial"/>
        <family val="2"/>
      </rPr>
      <t xml:space="preserve"> 142702/D</t>
    </r>
  </si>
  <si>
    <t>PEDREIRO COM ENCARGOS COMPLEMENTARES</t>
  </si>
  <si>
    <t>ED-50381</t>
  </si>
  <si>
    <t>ANEXO I - PLANILHA ORÇAMENTÁRIA DE CUSTOS</t>
  </si>
  <si>
    <t>FOLHA Nº:  01/01</t>
  </si>
  <si>
    <t xml:space="preserve">ISS: </t>
  </si>
  <si>
    <t>(     )</t>
  </si>
  <si>
    <t>(  x  )</t>
  </si>
  <si>
    <t>BDI:</t>
  </si>
  <si>
    <t>DESCRIÇÃO</t>
  </si>
  <si>
    <t>PREÇO UNIT.      S/ LDI</t>
  </si>
  <si>
    <t>PREÇO UNIT.      C/ LDI</t>
  </si>
  <si>
    <t>INSTALAÇÕES INICIAIS DA OBRA</t>
  </si>
  <si>
    <t xml:space="preserve">DRENAGEM </t>
  </si>
  <si>
    <t xml:space="preserve">CALÇAMENTO </t>
  </si>
  <si>
    <t>3.3</t>
  </si>
  <si>
    <t xml:space="preserve">TOTAL DA OBRA </t>
  </si>
  <si>
    <t xml:space="preserve">A N E X O   I I </t>
  </si>
  <si>
    <t>VALOR :</t>
  </si>
  <si>
    <t>Priscila Cristina de Paula</t>
  </si>
  <si>
    <t>Engenheira Civil</t>
  </si>
  <si>
    <t>CREA-MG Nº: 142.702/D</t>
  </si>
  <si>
    <r>
      <rPr>
        <b/>
        <sz val="10"/>
        <rFont val="Arial"/>
        <family val="2"/>
      </rPr>
      <t>PRAZO DA OBRA:</t>
    </r>
    <r>
      <rPr>
        <sz val="10"/>
        <rFont val="Arial"/>
        <family val="2"/>
      </rPr>
      <t xml:space="preserve"> 3 meses</t>
    </r>
  </si>
  <si>
    <t>PRAZO DE EXECUÇÃO: 3 MESES</t>
  </si>
  <si>
    <t>LARG (M)</t>
  </si>
  <si>
    <t>ALTURA (M)</t>
  </si>
  <si>
    <t>ÁREA (M2)</t>
  </si>
  <si>
    <t>PREFEITURA: Prefeitura Municipal de Carvalhos</t>
  </si>
  <si>
    <t>Valmir Siqueira da Silva - Prefeito Municipal</t>
  </si>
  <si>
    <t>Priscila Cristina de Paula Neto - Engenheira Civil</t>
  </si>
  <si>
    <t>CREA - 142.702/D</t>
  </si>
  <si>
    <t>PRAZO DE EXECUÇÃO: 3 meses</t>
  </si>
  <si>
    <t>ED-14560</t>
  </si>
  <si>
    <t xml:space="preserve">ED-16660 </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</si>
  <si>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</si>
  <si>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COMP.01</t>
  </si>
  <si>
    <t xml:space="preserve">ED-14762 </t>
  </si>
  <si>
    <t>SARJETA DE CONCRETO URBANO (SCU), TIPO 1, COM FCK 15 MPA, LARGURA DE 50CM COM INCLINAÇÃO DE 3%, ESP. 7CM, PADRÃO DER-MG, EXCLUSIVE MEIO-FIO, INCLUSIVE ESCAVAÇÃO, APILAOMENTO E TRANSPORTE COM RETIRADA DO MATERIAL ESCAVADO (EM CAÇAMBA)</t>
  </si>
  <si>
    <t>LASTRO DE SEIXO, INCLUSIVE LANÇAMENTO E ESPALHAMENTO MANUAL</t>
  </si>
  <si>
    <t>EXECUÇÃO DE SOLEIRA DE DISPERSÃO PARA DRENAGEM DE ESTRADAS VICINAIS EM PONTOS DE JUSANTE, COM SARJETA DE SAÍDA EM CONCRETO E SEIXO ROLADO, LARGURA DE 50 CM, E MEIOS-FIOS LATERAIS EM CONCRETO. INCLUINDOS MÃO DE OBRA, EQUIPAMENTOS E DEMAIS MATERIAIS NECESSÁRIOS À EXECUÇÃO</t>
  </si>
  <si>
    <t xml:space="preserve">ED-8914 </t>
  </si>
  <si>
    <t>EXECUÇÃO DE PAVIMENTO COM PISO INTERTRAVADO, TIPO SEXTAVADO, ESP. 8CM, COM FCK DE 35MPA, INCLUSIVE COLCHÃO DE AREIA, ESP. 6CM, PARA ASSENTAMENTO, COMPACTAÇÃO MECANIZADA, CARGA E DESCARGA MECÂNICA EM CAMINHÃO, EXCLUSIVE TRANSPORTE DE PISO INTERTRAVADO</t>
  </si>
  <si>
    <t xml:space="preserve">ED-51139 </t>
  </si>
  <si>
    <t>GUIA DE MEIO-FIO, EM CONCRETO COM FCK 20MPA, PRÉ- MOLDADA, MFC-01 PADRÃO DER-MG, DIMENSÕES (12X16,7X35)CM, EXCLUSIVE SARJETA, INCLUSIVE ESCAVAÇÃO, APILOAMENTO E TRANSPORTE COM RETIRADA DO MATERIAL ESCAVADO (EM CAÇAMBA)</t>
  </si>
  <si>
    <t>TOTAL (UNID.)</t>
  </si>
  <si>
    <t>SOLEIRAS DE DISPERSÃO</t>
  </si>
  <si>
    <t>REGULARIZAÇÃO E COMPACTAÇÃO DE SUBLEITO DE SOLO PREDOMINANTEMENTE ARGILOSO, PARA OBRAS DE CONSTRUÇÃO DE PAVIMENTOS. AF_09/2024</t>
  </si>
  <si>
    <t>TRAVAMENTO</t>
  </si>
  <si>
    <t>DATA: 20/05/2026</t>
  </si>
  <si>
    <r>
      <t xml:space="preserve">REGIÃO/MÊS DE REFERÊNCIA: SEINFRA REGIÃO SUL JAN </t>
    </r>
    <r>
      <rPr>
        <b/>
        <sz val="10"/>
        <rFont val="Calibri"/>
        <family val="2"/>
      </rPr>
      <t>/2026 E SINAPI FEV/2026 PREÇO DE CUSTO COM DESONERAÇÃO FISCAL - LEI 12.546/2011 e 12.844/2013</t>
    </r>
  </si>
  <si>
    <t>SINAPI - 100576</t>
  </si>
  <si>
    <t>LOCAL: POVOADO DA CAPEADA -  ZONA RURAL - CARVALHOS/MG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</si>
</sst>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_([$€-2]* #,##0.00_);_([$€-2]* \(#,##0.00\);_([$€-2]* &quot;-&quot;??_)"/>
    <numFmt numFmtId="166" formatCode="#,#00"/>
    <numFmt numFmtId="167" formatCode="_(&quot;R$ &quot;* #,##0.00_);_(&quot;R$ &quot;* \(#,##0.00\);_(&quot;R$ &quot;* &quot;-&quot;??_);_(@_)"/>
    <numFmt numFmtId="168" formatCode="&quot;R$&quot;\ #,##0_);[Red]\(&quot;R$&quot;\ #,##0\)"/>
    <numFmt numFmtId="169" formatCode="&quot;R$&quot;\ #,##0.00_);\(&quot;R$&quot;\ #,##0.00\)"/>
    <numFmt numFmtId="170" formatCode="%#,#00"/>
    <numFmt numFmtId="171" formatCode="#.##000"/>
    <numFmt numFmtId="172" formatCode="#,"/>
    <numFmt numFmtId="173" formatCode="&quot;R$ &quot;#,##0.00"/>
    <numFmt numFmtId="174" formatCode="&quot;R$&quot;\ #,##0.00"/>
    <numFmt numFmtId="175" formatCode="0.000000"/>
    <numFmt numFmtId="176" formatCode="0.000%"/>
    <numFmt numFmtId="177" formatCode="&quot;R$&quot;#,##0.00"/>
    <numFmt numFmtId="178" formatCode="#,###.00\ &quot;M2&quot;"/>
    <numFmt numFmtId="179" formatCode="#,##0.00\ &quot;UNID.&quot;"/>
  </numFmts>
  <fonts count="7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Calibri"/>
      <family val="2"/>
      <scheme val="minor"/>
    </font>
    <font>
      <sz val="10"/>
      <name val="Arial"/>
      <family val="2"/>
    </font>
    <font>
      <sz val="10"/>
      <name val="Times New Roman"/>
      <family val="1"/>
    </font>
    <font>
      <sz val="11"/>
      <color indexed="9"/>
      <name val="Calibri"/>
      <family val="2"/>
    </font>
    <font>
      <b/>
      <sz val="11"/>
      <color indexed="9"/>
      <name val="Calibri"/>
      <family val="2"/>
    </font>
    <font>
      <sz val="1"/>
      <color indexed="8"/>
      <name val="Courier"/>
      <family val="3"/>
    </font>
    <font>
      <sz val="11"/>
      <color indexed="8"/>
      <name val="Calibri"/>
      <family val="2"/>
    </font>
    <font>
      <sz val="10"/>
      <color rgb="FF000000"/>
      <name val="Arial1"/>
    </font>
    <font>
      <sz val="11"/>
      <color indexed="17"/>
      <name val="Calibri"/>
      <family val="2"/>
    </font>
    <font>
      <b/>
      <sz val="12"/>
      <name val="Helv"/>
    </font>
    <font>
      <sz val="11"/>
      <color indexed="62"/>
      <name val="Calibri"/>
      <family val="2"/>
    </font>
    <font>
      <sz val="11"/>
      <color indexed="52"/>
      <name val="Calibri"/>
      <family val="2"/>
    </font>
    <font>
      <sz val="11"/>
      <name val="‚l‚r ‚oƒSƒVƒbƒN"/>
      <family val="3"/>
      <charset val="128"/>
    </font>
    <font>
      <b/>
      <sz val="11"/>
      <name val="Helv"/>
    </font>
    <font>
      <sz val="11"/>
      <color indexed="60"/>
      <name val="Calibri"/>
      <family val="2"/>
    </font>
    <font>
      <sz val="11"/>
      <name val="‚l‚r ‚o–¾’©"/>
      <family val="1"/>
      <charset val="128"/>
    </font>
    <font>
      <sz val="1"/>
      <color indexed="18"/>
      <name val="Courier"/>
      <family val="3"/>
    </font>
    <font>
      <sz val="10"/>
      <color indexed="8"/>
      <name val="Times New Roman"/>
      <family val="2"/>
    </font>
    <font>
      <b/>
      <sz val="9"/>
      <name val="Times New Roman"/>
      <family val="1"/>
    </font>
    <font>
      <b/>
      <sz val="15"/>
      <color indexed="62"/>
      <name val="Calibri"/>
      <family val="2"/>
    </font>
    <font>
      <b/>
      <sz val="1"/>
      <color indexed="8"/>
      <name val="Courier"/>
      <family val="3"/>
    </font>
    <font>
      <sz val="11"/>
      <color indexed="10"/>
      <name val="Calibri"/>
      <family val="2"/>
    </font>
    <font>
      <sz val="10"/>
      <name val="Abadi"/>
      <family val="2"/>
    </font>
    <font>
      <b/>
      <sz val="10"/>
      <name val="Abadi"/>
      <family val="2"/>
    </font>
    <font>
      <sz val="10"/>
      <color rgb="FFFF0000"/>
      <name val="Abadi"/>
      <family val="2"/>
    </font>
    <font>
      <b/>
      <sz val="12"/>
      <name val="Abadi"/>
      <family val="2"/>
    </font>
    <font>
      <b/>
      <u/>
      <sz val="12"/>
      <name val="Abadi"/>
      <family val="2"/>
    </font>
    <font>
      <b/>
      <sz val="11"/>
      <color theme="1"/>
      <name val="Abadi"/>
      <family val="2"/>
    </font>
    <font>
      <sz val="8"/>
      <color theme="1"/>
      <name val="Abadi"/>
      <family val="2"/>
    </font>
    <font>
      <b/>
      <sz val="8"/>
      <name val="Arial"/>
      <family val="2"/>
    </font>
    <font>
      <sz val="10"/>
      <name val="Arial"/>
      <family val="2"/>
    </font>
    <font>
      <sz val="13"/>
      <color theme="1"/>
      <name val="Eras Demi ITC"/>
      <family val="2"/>
    </font>
    <font>
      <sz val="12"/>
      <name val="Arial Black"/>
      <family val="2"/>
    </font>
    <font>
      <b/>
      <sz val="8"/>
      <color theme="0"/>
      <name val="Arial"/>
      <family val="2"/>
    </font>
    <font>
      <b/>
      <vertAlign val="superscript"/>
      <sz val="8"/>
      <color theme="0"/>
      <name val="Arial"/>
      <family val="2"/>
    </font>
    <font>
      <vertAlign val="superscript"/>
      <sz val="8"/>
      <name val="Arial"/>
      <family val="2"/>
    </font>
    <font>
      <b/>
      <u/>
      <sz val="8"/>
      <name val="Arial"/>
      <family val="2"/>
    </font>
    <font>
      <sz val="8"/>
      <color theme="1"/>
      <name val="Arial"/>
      <family val="2"/>
    </font>
    <font>
      <sz val="9"/>
      <name val="Arial"/>
      <family val="2"/>
    </font>
    <font>
      <b/>
      <sz val="9"/>
      <name val="Arial"/>
      <family val="2"/>
    </font>
    <font>
      <b/>
      <sz val="8"/>
      <color indexed="8"/>
      <name val="Calibri"/>
      <family val="2"/>
    </font>
    <font>
      <sz val="8"/>
      <color indexed="8"/>
      <name val="Calibri"/>
      <family val="2"/>
    </font>
    <font>
      <b/>
      <sz val="10"/>
      <name val="Arial"/>
      <family val="2"/>
    </font>
    <font>
      <sz val="10"/>
      <name val="Calibri"/>
      <family val="2"/>
    </font>
    <font>
      <sz val="10"/>
      <color theme="1"/>
      <name val="Arial"/>
      <family val="2"/>
    </font>
    <font>
      <sz val="8"/>
      <color indexed="12"/>
      <name val="Arial"/>
      <family val="2"/>
    </font>
    <font>
      <sz val="10"/>
      <color indexed="8"/>
      <name val="Arial"/>
      <family val="2"/>
    </font>
    <font>
      <b/>
      <sz val="10"/>
      <name val="Calibri"/>
      <family val="2"/>
    </font>
    <font>
      <b/>
      <sz val="12"/>
      <name val="Arial"/>
      <family val="2"/>
    </font>
    <font>
      <sz val="9"/>
      <color indexed="8"/>
      <name val="Arial"/>
      <family val="2"/>
    </font>
    <font>
      <b/>
      <sz val="9"/>
      <color indexed="12"/>
      <name val="Arial"/>
      <family val="2"/>
    </font>
    <font>
      <b/>
      <sz val="9"/>
      <color indexed="8"/>
      <name val="Arial"/>
      <family val="2"/>
    </font>
    <font>
      <b/>
      <sz val="10"/>
      <color rgb="FFC00000"/>
      <name val="Arial"/>
      <family val="2"/>
    </font>
    <font>
      <b/>
      <sz val="10"/>
      <name val="Calibri"/>
      <family val="2"/>
      <scheme val="minor"/>
    </font>
    <font>
      <b/>
      <sz val="10"/>
      <color theme="1"/>
      <name val="Calibri"/>
      <family val="2"/>
      <scheme val="minor"/>
    </font>
    <font>
      <b/>
      <sz val="12"/>
      <color indexed="8"/>
      <name val="Calibri"/>
      <family val="2"/>
      <scheme val="minor"/>
    </font>
    <font>
      <b/>
      <sz val="8"/>
      <color theme="1"/>
      <name val="Arial"/>
      <family val="2"/>
    </font>
    <font>
      <b/>
      <sz val="10"/>
      <color rgb="FFFF0000"/>
      <name val="Calibri"/>
      <family val="2"/>
      <scheme val="minor"/>
    </font>
    <font>
      <b/>
      <sz val="9"/>
      <color rgb="FFFF0000"/>
      <name val="Arial"/>
      <family val="2"/>
    </font>
    <font>
      <sz val="9"/>
      <color theme="1"/>
      <name val="Arial"/>
      <family val="2"/>
    </font>
    <font>
      <sz val="8"/>
      <name val="Calibri"/>
      <family val="2"/>
    </font>
    <font>
      <sz val="8"/>
      <name val="Abadi"/>
      <family val="2"/>
    </font>
    <font>
      <b/>
      <sz val="8"/>
      <name val="Arial Black"/>
      <family val="2"/>
    </font>
    <font>
      <b/>
      <sz val="8"/>
      <name val="Abadi"/>
      <family val="2"/>
    </font>
  </fonts>
  <fills count="21">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
      <patternFill patternType="solid">
        <fgColor indexed="30"/>
      </patternFill>
    </fill>
    <fill>
      <patternFill patternType="solid">
        <fgColor indexed="62"/>
      </patternFill>
    </fill>
    <fill>
      <patternFill patternType="solid">
        <fgColor indexed="55"/>
        <bgColor indexed="23"/>
      </patternFill>
    </fill>
    <fill>
      <patternFill patternType="solid">
        <fgColor indexed="42"/>
        <bgColor indexed="41"/>
      </patternFill>
    </fill>
    <fill>
      <patternFill patternType="solid">
        <fgColor indexed="47"/>
        <bgColor indexed="22"/>
      </patternFill>
    </fill>
    <fill>
      <patternFill patternType="solid">
        <fgColor indexed="43"/>
        <bgColor indexed="26"/>
      </patternFill>
    </fill>
    <fill>
      <patternFill patternType="solid">
        <fgColor indexed="26"/>
        <bgColor indexed="9"/>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
      <patternFill patternType="solid">
        <fgColor theme="0" tint="-0.34998626667073579"/>
        <bgColor indexed="64"/>
      </patternFill>
    </fill>
    <fill>
      <patternFill patternType="solid">
        <fgColor indexed="43"/>
        <bgColor indexed="64"/>
      </patternFill>
    </fill>
    <fill>
      <patternFill patternType="solid">
        <fgColor theme="0" tint="-4.9989318521683403E-2"/>
        <bgColor theme="0" tint="-4.9989318521683403E-2"/>
      </patternFill>
    </fill>
    <fill>
      <patternFill patternType="solid">
        <fgColor theme="5"/>
        <bgColor theme="5"/>
      </patternFill>
    </fill>
    <fill>
      <patternFill patternType="solid">
        <fgColor theme="5" tint="0.79998168889431442"/>
        <bgColor theme="5" tint="0.79998168889431442"/>
      </patternFill>
    </fill>
    <fill>
      <patternFill patternType="solid">
        <fgColor rgb="FFFFFF00"/>
        <bgColor indexed="64"/>
      </patternFill>
    </fill>
  </fills>
  <borders count="103">
    <border>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theme="1"/>
      </top>
      <bottom style="hair">
        <color theme="1"/>
      </bottom>
      <diagonal/>
    </border>
    <border>
      <left style="thin">
        <color indexed="64"/>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thin">
        <color indexed="64"/>
      </right>
      <top style="hair">
        <color theme="1"/>
      </top>
      <bottom/>
      <diagonal/>
    </border>
    <border>
      <left style="hair">
        <color indexed="64"/>
      </left>
      <right/>
      <top style="hair">
        <color indexed="64"/>
      </top>
      <bottom style="hair">
        <color indexed="64"/>
      </bottom>
      <diagonal/>
    </border>
    <border>
      <left/>
      <right style="hair">
        <color theme="1"/>
      </right>
      <top style="hair">
        <color theme="1"/>
      </top>
      <bottom style="hair">
        <color theme="1"/>
      </bottom>
      <diagonal/>
    </border>
    <border>
      <left style="hair">
        <color theme="1"/>
      </left>
      <right style="thin">
        <color indexed="64"/>
      </right>
      <top/>
      <bottom/>
      <diagonal/>
    </border>
    <border>
      <left style="hair">
        <color theme="1"/>
      </left>
      <right style="thin">
        <color indexed="64"/>
      </right>
      <top/>
      <bottom style="hair">
        <color theme="1"/>
      </bottom>
      <diagonal/>
    </border>
    <border>
      <left style="hair">
        <color theme="1"/>
      </left>
      <right style="thin">
        <color indexed="64"/>
      </right>
      <top style="hair">
        <color theme="1"/>
      </top>
      <bottom style="hair">
        <color theme="1"/>
      </bottom>
      <diagonal/>
    </border>
    <border>
      <left style="thin">
        <color indexed="64"/>
      </left>
      <right/>
      <top style="hair">
        <color indexed="64"/>
      </top>
      <bottom/>
      <diagonal/>
    </border>
    <border>
      <left/>
      <right style="hair">
        <color theme="1"/>
      </right>
      <top style="hair">
        <color theme="1"/>
      </top>
      <bottom/>
      <diagonal/>
    </border>
    <border>
      <left style="hair">
        <color indexed="64"/>
      </left>
      <right/>
      <top style="hair">
        <color indexed="64"/>
      </top>
      <bottom/>
      <diagonal/>
    </border>
    <border>
      <left/>
      <right/>
      <top style="hair">
        <color theme="1"/>
      </top>
      <bottom/>
      <diagonal/>
    </border>
    <border>
      <left/>
      <right style="thin">
        <color indexed="64"/>
      </right>
      <top style="hair">
        <color theme="1"/>
      </top>
      <bottom/>
      <diagonal/>
    </border>
    <border>
      <left style="thin">
        <color indexed="64"/>
      </left>
      <right/>
      <top/>
      <bottom style="hair">
        <color indexed="64"/>
      </bottom>
      <diagonal/>
    </border>
    <border>
      <left/>
      <right style="hair">
        <color theme="1"/>
      </right>
      <top/>
      <bottom style="hair">
        <color theme="1"/>
      </bottom>
      <diagonal/>
    </border>
    <border>
      <left style="hair">
        <color indexed="64"/>
      </left>
      <right/>
      <top/>
      <bottom style="hair">
        <color indexed="64"/>
      </bottom>
      <diagonal/>
    </border>
    <border>
      <left/>
      <right/>
      <top/>
      <bottom style="hair">
        <color theme="1"/>
      </bottom>
      <diagonal/>
    </border>
    <border>
      <left/>
      <right style="thin">
        <color indexed="64"/>
      </right>
      <top/>
      <bottom style="hair">
        <color theme="1"/>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hair">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s>
  <cellStyleXfs count="87">
    <xf numFmtId="0" fontId="0" fillId="0" borderId="0"/>
    <xf numFmtId="9" fontId="4" fillId="0" borderId="0" applyFont="0" applyFill="0" applyBorder="0" applyAlignment="0" applyProtection="0"/>
    <xf numFmtId="0" fontId="7" fillId="0" borderId="0"/>
    <xf numFmtId="43" fontId="8" fillId="0" borderId="0" applyFont="0" applyFill="0" applyBorder="0" applyAlignment="0" applyProtection="0"/>
    <xf numFmtId="167" fontId="7" fillId="0" borderId="0" applyFont="0" applyFill="0" applyBorder="0" applyAlignment="0" applyProtection="0"/>
    <xf numFmtId="0" fontId="7" fillId="0" borderId="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9" fillId="5" borderId="0" applyNumberFormat="0" applyBorder="0" applyAlignment="0" applyProtection="0"/>
    <xf numFmtId="0" fontId="9" fillId="6" borderId="0" applyNumberFormat="0" applyBorder="0" applyAlignment="0" applyProtection="0"/>
    <xf numFmtId="0" fontId="10" fillId="7" borderId="16" applyNumberFormat="0" applyAlignment="0" applyProtection="0"/>
    <xf numFmtId="0" fontId="11" fillId="0" borderId="0">
      <protection locked="0"/>
    </xf>
    <xf numFmtId="165" fontId="7" fillId="0" borderId="0" applyFont="0" applyFill="0" applyBorder="0" applyAlignment="0" applyProtection="0"/>
    <xf numFmtId="0" fontId="12" fillId="0" borderId="0"/>
    <xf numFmtId="0" fontId="12" fillId="0" borderId="0"/>
    <xf numFmtId="164" fontId="13" fillId="0" borderId="0" applyBorder="0" applyProtection="0"/>
    <xf numFmtId="166" fontId="11" fillId="0" borderId="0">
      <protection locked="0"/>
    </xf>
    <xf numFmtId="0" fontId="14" fillId="8" borderId="0" applyNumberFormat="0" applyBorder="0" applyAlignment="0" applyProtection="0"/>
    <xf numFmtId="0" fontId="15" fillId="0" borderId="0">
      <alignment horizontal="left"/>
    </xf>
    <xf numFmtId="0" fontId="16" fillId="9" borderId="17" applyNumberFormat="0" applyAlignment="0" applyProtection="0"/>
    <xf numFmtId="0" fontId="17" fillId="0" borderId="18" applyNumberFormat="0" applyFill="0" applyAlignment="0" applyProtection="0"/>
    <xf numFmtId="38" fontId="18" fillId="0" borderId="0" applyFont="0" applyFill="0" applyBorder="0" applyAlignment="0" applyProtection="0"/>
    <xf numFmtId="40" fontId="18" fillId="0" borderId="0" applyFont="0" applyFill="0" applyBorder="0" applyAlignment="0" applyProtection="0"/>
    <xf numFmtId="0" fontId="19" fillId="0" borderId="7"/>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9" fontId="7" fillId="0" borderId="0" applyFont="0" applyFill="0" applyBorder="0" applyAlignment="0" applyProtection="0"/>
    <xf numFmtId="0" fontId="20" fillId="10" borderId="0" applyNumberFormat="0" applyBorder="0" applyAlignment="0" applyProtection="0"/>
    <xf numFmtId="0" fontId="7" fillId="0" borderId="0"/>
    <xf numFmtId="0" fontId="7" fillId="0" borderId="0"/>
    <xf numFmtId="0" fontId="3" fillId="0" borderId="0"/>
    <xf numFmtId="0" fontId="7" fillId="11" borderId="19" applyNumberFormat="0" applyAlignment="0" applyProtection="0"/>
    <xf numFmtId="40" fontId="21" fillId="0" borderId="0" applyFont="0" applyFill="0" applyBorder="0" applyAlignment="0" applyProtection="0"/>
    <xf numFmtId="38" fontId="21" fillId="0" borderId="0" applyFont="0" applyFill="0" applyBorder="0" applyAlignment="0" applyProtection="0"/>
    <xf numFmtId="170" fontId="11" fillId="0" borderId="0">
      <protection locked="0"/>
    </xf>
    <xf numFmtId="171" fontId="11" fillId="0" borderId="0">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2" fontId="22" fillId="0" borderId="0">
      <protection locked="0"/>
    </xf>
    <xf numFmtId="164" fontId="7" fillId="0" borderId="0" applyFont="0" applyFill="0" applyBorder="0" applyAlignment="0" applyProtection="0"/>
    <xf numFmtId="164" fontId="2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3" fontId="3" fillId="0" borderId="0" applyFont="0" applyFill="0" applyBorder="0" applyAlignment="0" applyProtection="0"/>
    <xf numFmtId="0" fontId="19" fillId="0" borderId="0"/>
    <xf numFmtId="0" fontId="24" fillId="3" borderId="4">
      <alignment wrapText="1"/>
    </xf>
    <xf numFmtId="0" fontId="24" fillId="3" borderId="4">
      <alignment wrapText="1"/>
    </xf>
    <xf numFmtId="0" fontId="25" fillId="0" borderId="20" applyNumberFormat="0" applyFill="0" applyAlignment="0" applyProtection="0"/>
    <xf numFmtId="172" fontId="26" fillId="0" borderId="0">
      <protection locked="0"/>
    </xf>
    <xf numFmtId="172" fontId="26" fillId="0" borderId="0">
      <protection locked="0"/>
    </xf>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27" fillId="0" borderId="0" applyNumberFormat="0" applyFill="0" applyBorder="0" applyAlignment="0" applyProtection="0"/>
    <xf numFmtId="0" fontId="2" fillId="0" borderId="0"/>
    <xf numFmtId="0" fontId="2" fillId="0" borderId="0"/>
    <xf numFmtId="43" fontId="7" fillId="0" borderId="0" applyFont="0" applyFill="0" applyBorder="0" applyAlignment="0" applyProtection="0"/>
    <xf numFmtId="0" fontId="4" fillId="0" borderId="0"/>
    <xf numFmtId="0" fontId="36" fillId="0" borderId="0"/>
    <xf numFmtId="9" fontId="36"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4"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6"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43" fontId="36" fillId="0" borderId="0" applyFont="0" applyFill="0" applyBorder="0" applyAlignment="0" applyProtection="0"/>
    <xf numFmtId="0" fontId="1" fillId="0" borderId="0"/>
    <xf numFmtId="43" fontId="1" fillId="0" borderId="0" applyFont="0" applyFill="0" applyBorder="0" applyAlignment="0" applyProtection="0"/>
    <xf numFmtId="0" fontId="36" fillId="0" borderId="0"/>
    <xf numFmtId="43" fontId="1" fillId="0" borderId="0" applyFont="0" applyFill="0" applyBorder="0" applyAlignment="0" applyProtection="0"/>
    <xf numFmtId="164" fontId="36" fillId="0" borderId="0" applyFont="0" applyFill="0" applyBorder="0" applyAlignment="0" applyProtection="0"/>
  </cellStyleXfs>
  <cellXfs count="405">
    <xf numFmtId="0" fontId="0" fillId="0" borderId="0" xfId="0"/>
    <xf numFmtId="0" fontId="28" fillId="0" borderId="0" xfId="2" applyFont="1"/>
    <xf numFmtId="0" fontId="30" fillId="0" borderId="0" xfId="2" applyFont="1"/>
    <xf numFmtId="0" fontId="28" fillId="0" borderId="0" xfId="5" applyFont="1" applyAlignment="1">
      <alignment vertical="center"/>
    </xf>
    <xf numFmtId="49" fontId="28" fillId="0" borderId="11" xfId="3" applyNumberFormat="1" applyFont="1" applyFill="1" applyBorder="1" applyAlignment="1" applyProtection="1">
      <alignment horizontal="center" vertical="center" wrapText="1"/>
      <protection locked="0"/>
    </xf>
    <xf numFmtId="164" fontId="28" fillId="0" borderId="0" xfId="4" applyNumberFormat="1" applyFont="1" applyBorder="1" applyAlignment="1" applyProtection="1">
      <alignment horizontal="center" vertical="center"/>
      <protection locked="0"/>
    </xf>
    <xf numFmtId="0" fontId="28" fillId="0" borderId="10" xfId="5" applyFont="1" applyBorder="1" applyAlignment="1">
      <alignment vertical="center"/>
    </xf>
    <xf numFmtId="0" fontId="28" fillId="0" borderId="0" xfId="5" applyFont="1" applyAlignment="1">
      <alignment horizontal="left" vertical="center"/>
    </xf>
    <xf numFmtId="4" fontId="28" fillId="0" borderId="4" xfId="2" applyNumberFormat="1" applyFont="1" applyBorder="1" applyAlignment="1" applyProtection="1">
      <alignment horizontal="center" vertical="center" wrapText="1"/>
      <protection locked="0"/>
    </xf>
    <xf numFmtId="0" fontId="28" fillId="0" borderId="11" xfId="2" applyFont="1" applyBorder="1" applyAlignment="1" applyProtection="1">
      <alignment vertical="center" wrapText="1"/>
      <protection locked="0"/>
    </xf>
    <xf numFmtId="0" fontId="28" fillId="0" borderId="10" xfId="2" applyFont="1" applyBorder="1" applyAlignment="1" applyProtection="1">
      <alignment vertical="center" wrapText="1"/>
      <protection locked="0"/>
    </xf>
    <xf numFmtId="0" fontId="28" fillId="0" borderId="11" xfId="2" applyFont="1" applyBorder="1" applyAlignment="1" applyProtection="1">
      <alignment horizontal="center" vertical="center" wrapText="1"/>
      <protection locked="0"/>
    </xf>
    <xf numFmtId="0" fontId="28" fillId="0" borderId="0" xfId="2" applyFont="1" applyAlignment="1">
      <alignment horizontal="right" vertical="center"/>
    </xf>
    <xf numFmtId="0" fontId="28" fillId="0" borderId="0" xfId="2" applyFont="1" applyAlignment="1">
      <alignment horizontal="left" vertical="center"/>
    </xf>
    <xf numFmtId="0" fontId="28" fillId="0" borderId="0" xfId="2" applyFont="1" applyAlignment="1">
      <alignment vertical="center"/>
    </xf>
    <xf numFmtId="0" fontId="28" fillId="0" borderId="0" xfId="2" applyFont="1" applyAlignment="1">
      <alignment horizontal="center" vertical="center"/>
    </xf>
    <xf numFmtId="4" fontId="28" fillId="0" borderId="11" xfId="2" applyNumberFormat="1" applyFont="1" applyBorder="1" applyAlignment="1" applyProtection="1">
      <alignment horizontal="center" vertical="center" wrapText="1"/>
      <protection locked="0"/>
    </xf>
    <xf numFmtId="0" fontId="28" fillId="0" borderId="10" xfId="2" applyFont="1" applyBorder="1" applyAlignment="1">
      <alignment horizontal="center" vertical="center"/>
    </xf>
    <xf numFmtId="0" fontId="30" fillId="0" borderId="10" xfId="2" applyFont="1" applyBorder="1" applyAlignment="1">
      <alignment horizontal="center" vertical="center"/>
    </xf>
    <xf numFmtId="164" fontId="28" fillId="0" borderId="0" xfId="4" applyNumberFormat="1" applyFont="1" applyBorder="1" applyAlignment="1" applyProtection="1">
      <alignment horizontal="left" vertical="center"/>
      <protection hidden="1"/>
    </xf>
    <xf numFmtId="0" fontId="29" fillId="3" borderId="11" xfId="2" applyFont="1" applyFill="1" applyBorder="1" applyAlignment="1" applyProtection="1">
      <alignment horizontal="center" vertical="center"/>
      <protection locked="0"/>
    </xf>
    <xf numFmtId="3" fontId="29" fillId="4" borderId="11" xfId="2" applyNumberFormat="1" applyFont="1" applyFill="1" applyBorder="1" applyAlignment="1" applyProtection="1">
      <alignment horizontal="center" vertical="center" wrapText="1"/>
      <protection locked="0"/>
    </xf>
    <xf numFmtId="0" fontId="28" fillId="4" borderId="11" xfId="2" applyFont="1" applyFill="1" applyBorder="1" applyAlignment="1" applyProtection="1">
      <alignment horizontal="center" vertical="center" wrapText="1"/>
      <protection locked="0"/>
    </xf>
    <xf numFmtId="0" fontId="4" fillId="0" borderId="0" xfId="65"/>
    <xf numFmtId="0" fontId="4" fillId="0" borderId="11" xfId="65" applyBorder="1"/>
    <xf numFmtId="0" fontId="4" fillId="0" borderId="10" xfId="65" applyBorder="1"/>
    <xf numFmtId="9" fontId="39" fillId="18" borderId="28" xfId="65" applyNumberFormat="1" applyFont="1" applyFill="1" applyBorder="1" applyAlignment="1">
      <alignment horizontal="center" vertical="center" wrapText="1"/>
    </xf>
    <xf numFmtId="0" fontId="39" fillId="18" borderId="28" xfId="65" applyFont="1" applyFill="1" applyBorder="1" applyAlignment="1">
      <alignment horizontal="center" vertical="center" wrapText="1"/>
    </xf>
    <xf numFmtId="10" fontId="5" fillId="0" borderId="27" xfId="65" applyNumberFormat="1" applyFont="1" applyBorder="1" applyAlignment="1">
      <alignment horizontal="left" vertical="center" wrapText="1"/>
    </xf>
    <xf numFmtId="10" fontId="35" fillId="0" borderId="25" xfId="65" applyNumberFormat="1" applyFont="1" applyBorder="1" applyAlignment="1">
      <alignment horizontal="center" vertical="center"/>
    </xf>
    <xf numFmtId="9" fontId="5" fillId="0" borderId="28" xfId="68" applyFont="1" applyBorder="1" applyAlignment="1">
      <alignment horizontal="center" vertical="center"/>
    </xf>
    <xf numFmtId="176" fontId="5" fillId="0" borderId="34" xfId="68" applyNumberFormat="1" applyFont="1" applyBorder="1" applyAlignment="1">
      <alignment horizontal="center" vertical="center"/>
    </xf>
    <xf numFmtId="10" fontId="5" fillId="0" borderId="28" xfId="68" applyNumberFormat="1" applyFont="1" applyBorder="1" applyAlignment="1">
      <alignment horizontal="center" vertical="center"/>
    </xf>
    <xf numFmtId="10" fontId="5" fillId="0" borderId="28" xfId="68" applyNumberFormat="1" applyFont="1" applyFill="1" applyBorder="1" applyAlignment="1">
      <alignment horizontal="center" vertical="center"/>
    </xf>
    <xf numFmtId="10" fontId="5" fillId="0" borderId="28" xfId="65" applyNumberFormat="1" applyFont="1" applyBorder="1" applyAlignment="1">
      <alignment horizontal="center" vertical="center"/>
    </xf>
    <xf numFmtId="10" fontId="5" fillId="0" borderId="25" xfId="65" applyNumberFormat="1" applyFont="1" applyBorder="1" applyAlignment="1">
      <alignment horizontal="center" vertical="center"/>
    </xf>
    <xf numFmtId="10" fontId="35" fillId="0" borderId="28" xfId="68" applyNumberFormat="1" applyFont="1" applyBorder="1" applyAlignment="1">
      <alignment horizontal="center" vertical="center"/>
    </xf>
    <xf numFmtId="176" fontId="35" fillId="0" borderId="34" xfId="68" applyNumberFormat="1" applyFont="1" applyBorder="1" applyAlignment="1">
      <alignment horizontal="center" vertical="center"/>
    </xf>
    <xf numFmtId="10" fontId="5" fillId="19" borderId="28" xfId="68" applyNumberFormat="1" applyFont="1" applyFill="1" applyBorder="1" applyAlignment="1">
      <alignment horizontal="center" vertical="center"/>
    </xf>
    <xf numFmtId="10" fontId="5" fillId="0" borderId="28" xfId="1" applyNumberFormat="1" applyFont="1" applyBorder="1" applyAlignment="1">
      <alignment horizontal="center" vertical="center"/>
    </xf>
    <xf numFmtId="10" fontId="43" fillId="0" borderId="28" xfId="68" applyNumberFormat="1" applyFont="1" applyBorder="1" applyAlignment="1">
      <alignment horizontal="center" vertical="center"/>
    </xf>
    <xf numFmtId="0" fontId="28" fillId="0" borderId="11" xfId="65" applyFont="1" applyBorder="1" applyAlignment="1">
      <alignment horizontal="right"/>
    </xf>
    <xf numFmtId="14" fontId="28" fillId="0" borderId="0" xfId="65" applyNumberFormat="1" applyFont="1"/>
    <xf numFmtId="0" fontId="28" fillId="0" borderId="0" xfId="65" applyFont="1"/>
    <xf numFmtId="0" fontId="28" fillId="0" borderId="0" xfId="65" applyFont="1" applyAlignment="1">
      <alignment horizontal="right"/>
    </xf>
    <xf numFmtId="16" fontId="28" fillId="0" borderId="0" xfId="65" applyNumberFormat="1" applyFont="1"/>
    <xf numFmtId="0" fontId="28" fillId="0" borderId="10" xfId="65" applyFont="1" applyBorder="1"/>
    <xf numFmtId="0" fontId="28" fillId="0" borderId="11" xfId="65" applyFont="1" applyBorder="1"/>
    <xf numFmtId="0" fontId="28" fillId="0" borderId="0" xfId="65" applyFont="1" applyAlignment="1">
      <alignment horizontal="center"/>
    </xf>
    <xf numFmtId="0" fontId="28" fillId="0" borderId="14" xfId="65" applyFont="1" applyBorder="1"/>
    <xf numFmtId="0" fontId="28" fillId="0" borderId="9" xfId="65" applyFont="1" applyBorder="1"/>
    <xf numFmtId="0" fontId="28" fillId="0" borderId="15" xfId="65" applyFont="1" applyBorder="1"/>
    <xf numFmtId="4" fontId="28" fillId="2" borderId="11" xfId="2" applyNumberFormat="1" applyFont="1" applyFill="1" applyBorder="1" applyAlignment="1" applyProtection="1">
      <alignment horizontal="center" vertical="center" wrapText="1"/>
      <protection locked="0"/>
    </xf>
    <xf numFmtId="0" fontId="46" fillId="16" borderId="12" xfId="0" applyFont="1" applyFill="1" applyBorder="1" applyAlignment="1" applyProtection="1">
      <alignment horizontal="center" vertical="center"/>
      <protection locked="0"/>
    </xf>
    <xf numFmtId="0" fontId="47" fillId="0" borderId="4" xfId="0" applyFont="1" applyBorder="1" applyAlignment="1">
      <alignment vertical="center"/>
    </xf>
    <xf numFmtId="0" fontId="47" fillId="0" borderId="4" xfId="0" applyFont="1" applyBorder="1" applyAlignment="1">
      <alignment horizontal="left" vertical="center"/>
    </xf>
    <xf numFmtId="0" fontId="47" fillId="0" borderId="4" xfId="0" applyFont="1" applyBorder="1" applyAlignment="1">
      <alignment horizontal="center" vertical="center"/>
    </xf>
    <xf numFmtId="0" fontId="47" fillId="16" borderId="22" xfId="0" applyFont="1" applyFill="1" applyBorder="1" applyAlignment="1" applyProtection="1">
      <alignment vertical="center" wrapText="1"/>
      <protection locked="0"/>
    </xf>
    <xf numFmtId="0" fontId="47" fillId="16" borderId="22" xfId="0" applyFont="1" applyFill="1" applyBorder="1" applyAlignment="1" applyProtection="1">
      <alignment horizontal="center" vertical="center" wrapText="1"/>
      <protection locked="0"/>
    </xf>
    <xf numFmtId="175" fontId="47" fillId="16" borderId="22" xfId="0" applyNumberFormat="1" applyFont="1" applyFill="1" applyBorder="1" applyAlignment="1" applyProtection="1">
      <alignment vertical="center" wrapText="1"/>
      <protection locked="0"/>
    </xf>
    <xf numFmtId="174" fontId="47" fillId="16" borderId="57" xfId="0" applyNumberFormat="1" applyFont="1" applyFill="1" applyBorder="1" applyAlignment="1" applyProtection="1">
      <alignment vertical="center" wrapText="1"/>
      <protection locked="0"/>
    </xf>
    <xf numFmtId="0" fontId="46" fillId="14" borderId="8" xfId="0" applyFont="1" applyFill="1" applyBorder="1" applyAlignment="1">
      <alignment horizontal="left" vertical="center"/>
    </xf>
    <xf numFmtId="0" fontId="46" fillId="14" borderId="8" xfId="0" applyFont="1" applyFill="1" applyBorder="1" applyAlignment="1">
      <alignment vertical="center" wrapText="1"/>
    </xf>
    <xf numFmtId="0" fontId="46" fillId="14" borderId="8" xfId="0" applyFont="1" applyFill="1" applyBorder="1" applyAlignment="1">
      <alignment horizontal="center" vertical="center"/>
    </xf>
    <xf numFmtId="0" fontId="45" fillId="14" borderId="71" xfId="0" applyFont="1" applyFill="1" applyBorder="1"/>
    <xf numFmtId="0" fontId="0" fillId="0" borderId="0" xfId="0" applyAlignment="1">
      <alignment vertical="center"/>
    </xf>
    <xf numFmtId="0" fontId="5" fillId="0" borderId="0" xfId="0" applyFont="1" applyAlignment="1">
      <alignment vertical="center"/>
    </xf>
    <xf numFmtId="0" fontId="48" fillId="2" borderId="60" xfId="0" applyFont="1" applyFill="1" applyBorder="1" applyAlignment="1">
      <alignment horizontal="center" vertical="center"/>
    </xf>
    <xf numFmtId="0" fontId="48" fillId="2" borderId="61" xfId="0" applyFont="1" applyFill="1" applyBorder="1" applyAlignment="1">
      <alignment horizontal="center" vertical="center"/>
    </xf>
    <xf numFmtId="0" fontId="5" fillId="0" borderId="8" xfId="0" applyFont="1" applyBorder="1" applyAlignment="1">
      <alignment horizontal="center" vertical="center"/>
    </xf>
    <xf numFmtId="0" fontId="50" fillId="0" borderId="0" xfId="0" applyFont="1"/>
    <xf numFmtId="4" fontId="43" fillId="0" borderId="59" xfId="0" applyNumberFormat="1" applyFont="1" applyBorder="1" applyAlignment="1">
      <alignment horizontal="center" vertical="center" wrapText="1"/>
    </xf>
    <xf numFmtId="0" fontId="5" fillId="0" borderId="8" xfId="0" applyFont="1" applyBorder="1" applyAlignment="1">
      <alignment vertical="center"/>
    </xf>
    <xf numFmtId="174" fontId="48" fillId="2" borderId="61" xfId="0" applyNumberFormat="1" applyFont="1" applyFill="1" applyBorder="1" applyAlignment="1">
      <alignment horizontal="center" vertical="center" wrapText="1"/>
    </xf>
    <xf numFmtId="174" fontId="43" fillId="0" borderId="59" xfId="0" applyNumberFormat="1" applyFont="1" applyBorder="1" applyAlignment="1">
      <alignment horizontal="center" vertical="center" wrapText="1"/>
    </xf>
    <xf numFmtId="174" fontId="0" fillId="0" borderId="0" xfId="0" applyNumberFormat="1" applyAlignment="1">
      <alignment horizontal="center" vertical="center"/>
    </xf>
    <xf numFmtId="174" fontId="5" fillId="0" borderId="0" xfId="0" applyNumberFormat="1" applyFont="1" applyAlignment="1">
      <alignment horizontal="center" vertical="center"/>
    </xf>
    <xf numFmtId="174" fontId="0" fillId="0" borderId="0" xfId="0" applyNumberFormat="1"/>
    <xf numFmtId="174" fontId="48" fillId="2" borderId="62" xfId="0" applyNumberFormat="1" applyFont="1" applyFill="1" applyBorder="1" applyAlignment="1">
      <alignment horizontal="center" vertical="center" wrapText="1"/>
    </xf>
    <xf numFmtId="0" fontId="52" fillId="0" borderId="0" xfId="0" applyFont="1" applyAlignment="1">
      <alignment horizontal="justify" vertical="distributed"/>
    </xf>
    <xf numFmtId="0" fontId="58" fillId="0" borderId="0" xfId="0" applyFont="1" applyAlignment="1">
      <alignment vertical="center"/>
    </xf>
    <xf numFmtId="0" fontId="59" fillId="0" borderId="1" xfId="0" applyFont="1" applyBorder="1" applyAlignment="1">
      <alignment vertical="distributed"/>
    </xf>
    <xf numFmtId="174" fontId="59" fillId="0" borderId="1" xfId="0" applyNumberFormat="1" applyFont="1" applyBorder="1" applyAlignment="1">
      <alignment horizontal="center" vertical="distributed"/>
    </xf>
    <xf numFmtId="174" fontId="59" fillId="0" borderId="52" xfId="0" applyNumberFormat="1" applyFont="1" applyBorder="1" applyAlignment="1">
      <alignment horizontal="center" vertical="distributed"/>
    </xf>
    <xf numFmtId="0" fontId="0" fillId="12" borderId="0" xfId="0" applyFill="1"/>
    <xf numFmtId="0" fontId="0" fillId="12" borderId="0" xfId="0" applyFill="1" applyAlignment="1">
      <alignment wrapText="1"/>
    </xf>
    <xf numFmtId="49" fontId="55" fillId="12" borderId="21" xfId="0" applyNumberFormat="1" applyFont="1" applyFill="1" applyBorder="1" applyAlignment="1">
      <alignment horizontal="center" vertical="top" wrapText="1"/>
    </xf>
    <xf numFmtId="10" fontId="56" fillId="12" borderId="21" xfId="0" applyNumberFormat="1" applyFont="1" applyFill="1" applyBorder="1" applyAlignment="1">
      <alignment vertical="top" wrapText="1"/>
    </xf>
    <xf numFmtId="49" fontId="55" fillId="12" borderId="22" xfId="0" applyNumberFormat="1" applyFont="1" applyFill="1" applyBorder="1" applyAlignment="1">
      <alignment horizontal="center" vertical="top" wrapText="1"/>
    </xf>
    <xf numFmtId="4" fontId="55" fillId="12" borderId="22" xfId="0" applyNumberFormat="1" applyFont="1" applyFill="1" applyBorder="1" applyAlignment="1">
      <alignment vertical="top" wrapText="1"/>
    </xf>
    <xf numFmtId="49" fontId="57" fillId="12" borderId="23" xfId="0" applyNumberFormat="1" applyFont="1" applyFill="1" applyBorder="1" applyAlignment="1">
      <alignment horizontal="center" vertical="top" wrapText="1"/>
    </xf>
    <xf numFmtId="49" fontId="57" fillId="12" borderId="69" xfId="0" applyNumberFormat="1" applyFont="1" applyFill="1" applyBorder="1" applyAlignment="1">
      <alignment horizontal="center" vertical="top" wrapText="1"/>
    </xf>
    <xf numFmtId="173" fontId="57" fillId="12" borderId="69" xfId="0" applyNumberFormat="1" applyFont="1" applyFill="1" applyBorder="1" applyAlignment="1">
      <alignment vertical="top" wrapText="1"/>
    </xf>
    <xf numFmtId="0" fontId="60" fillId="2" borderId="59" xfId="0" applyFont="1" applyFill="1" applyBorder="1" applyAlignment="1" applyProtection="1">
      <alignment vertical="center" wrapText="1"/>
      <protection locked="0"/>
    </xf>
    <xf numFmtId="0" fontId="60" fillId="2" borderId="59" xfId="0" applyFont="1" applyFill="1" applyBorder="1" applyAlignment="1" applyProtection="1">
      <alignment horizontal="center" vertical="center" wrapText="1"/>
      <protection locked="0"/>
    </xf>
    <xf numFmtId="0" fontId="60" fillId="2" borderId="58" xfId="0" applyFont="1" applyFill="1" applyBorder="1" applyAlignment="1" applyProtection="1">
      <alignment horizontal="center" vertical="center" wrapText="1"/>
      <protection locked="0"/>
    </xf>
    <xf numFmtId="174" fontId="60" fillId="2" borderId="63" xfId="0" applyNumberFormat="1" applyFont="1" applyFill="1" applyBorder="1" applyAlignment="1" applyProtection="1">
      <alignment vertical="center" wrapText="1"/>
      <protection locked="0"/>
    </xf>
    <xf numFmtId="0" fontId="43" fillId="0" borderId="58" xfId="0" applyFont="1" applyBorder="1" applyAlignment="1">
      <alignment horizontal="center" vertical="center" wrapText="1"/>
    </xf>
    <xf numFmtId="0" fontId="48" fillId="14" borderId="51" xfId="0" applyFont="1" applyFill="1" applyBorder="1" applyAlignment="1">
      <alignment wrapText="1"/>
    </xf>
    <xf numFmtId="0" fontId="4" fillId="14" borderId="51" xfId="0" applyFont="1" applyFill="1" applyBorder="1"/>
    <xf numFmtId="0" fontId="44" fillId="14" borderId="72" xfId="0" applyFont="1" applyFill="1" applyBorder="1"/>
    <xf numFmtId="0" fontId="0" fillId="14" borderId="7" xfId="0" applyFill="1" applyBorder="1"/>
    <xf numFmtId="0" fontId="44" fillId="14" borderId="7" xfId="0" applyFont="1" applyFill="1" applyBorder="1" applyAlignment="1">
      <alignment wrapText="1"/>
    </xf>
    <xf numFmtId="0" fontId="0" fillId="0" borderId="0" xfId="0" applyAlignment="1">
      <alignment horizontal="center" vertical="center"/>
    </xf>
    <xf numFmtId="0" fontId="48" fillId="12" borderId="84" xfId="0" applyFont="1" applyFill="1" applyBorder="1" applyAlignment="1">
      <alignment horizontal="center" vertical="center"/>
    </xf>
    <xf numFmtId="0" fontId="48" fillId="12" borderId="68" xfId="0" applyFont="1" applyFill="1" applyBorder="1" applyAlignment="1">
      <alignment horizontal="center" vertical="center" wrapText="1"/>
    </xf>
    <xf numFmtId="0" fontId="48" fillId="12" borderId="68" xfId="0" applyFont="1" applyFill="1" applyBorder="1" applyAlignment="1">
      <alignment horizontal="center" vertical="center"/>
    </xf>
    <xf numFmtId="4" fontId="0" fillId="0" borderId="0" xfId="0" applyNumberFormat="1"/>
    <xf numFmtId="0" fontId="48" fillId="0" borderId="0" xfId="0" applyFont="1" applyAlignment="1">
      <alignment horizontal="center" vertical="center"/>
    </xf>
    <xf numFmtId="174" fontId="48" fillId="0" borderId="0" xfId="0" applyNumberFormat="1" applyFont="1" applyAlignment="1">
      <alignment horizontal="center" vertical="center"/>
    </xf>
    <xf numFmtId="0" fontId="45" fillId="14" borderId="73" xfId="0" applyFont="1" applyFill="1" applyBorder="1"/>
    <xf numFmtId="0" fontId="45" fillId="14" borderId="51" xfId="0" applyFont="1" applyFill="1" applyBorder="1"/>
    <xf numFmtId="0" fontId="45" fillId="14" borderId="50" xfId="0" applyFont="1" applyFill="1" applyBorder="1"/>
    <xf numFmtId="0" fontId="45" fillId="14" borderId="7" xfId="0" applyFont="1" applyFill="1" applyBorder="1"/>
    <xf numFmtId="0" fontId="45" fillId="14" borderId="56" xfId="0" applyFont="1" applyFill="1" applyBorder="1"/>
    <xf numFmtId="0" fontId="34" fillId="0" borderId="67" xfId="0" applyFont="1" applyBorder="1" applyAlignment="1">
      <alignment horizontal="center" vertical="center"/>
    </xf>
    <xf numFmtId="0" fontId="47" fillId="0" borderId="12" xfId="0" applyFont="1" applyBorder="1" applyAlignment="1">
      <alignment horizontal="left" vertical="center" wrapText="1"/>
    </xf>
    <xf numFmtId="17" fontId="46" fillId="16" borderId="12" xfId="0" applyNumberFormat="1" applyFont="1" applyFill="1" applyBorder="1" applyAlignment="1" applyProtection="1">
      <alignment horizontal="center" vertical="center" wrapText="1"/>
      <protection locked="0"/>
    </xf>
    <xf numFmtId="17" fontId="46" fillId="16" borderId="12" xfId="0" applyNumberFormat="1" applyFont="1" applyFill="1" applyBorder="1" applyAlignment="1" applyProtection="1">
      <alignment horizontal="center" vertical="center"/>
      <protection locked="0"/>
    </xf>
    <xf numFmtId="0" fontId="46" fillId="0" borderId="60" xfId="2" applyFont="1" applyBorder="1" applyAlignment="1">
      <alignment vertical="center"/>
    </xf>
    <xf numFmtId="0" fontId="46" fillId="0" borderId="61" xfId="2" applyFont="1" applyBorder="1" applyAlignment="1">
      <alignment horizontal="left" vertical="center"/>
    </xf>
    <xf numFmtId="0" fontId="46" fillId="0" borderId="61" xfId="2" applyFont="1" applyBorder="1" applyAlignment="1">
      <alignment vertical="center" wrapText="1"/>
    </xf>
    <xf numFmtId="0" fontId="46" fillId="0" borderId="61" xfId="2" applyFont="1" applyBorder="1" applyAlignment="1">
      <alignment horizontal="center" vertical="center"/>
    </xf>
    <xf numFmtId="0" fontId="46" fillId="0" borderId="79" xfId="2" applyFont="1" applyBorder="1" applyAlignment="1">
      <alignment horizontal="center" vertical="center"/>
    </xf>
    <xf numFmtId="0" fontId="46" fillId="0" borderId="87" xfId="2" applyFont="1" applyBorder="1" applyAlignment="1">
      <alignment horizontal="right" vertical="center"/>
    </xf>
    <xf numFmtId="10" fontId="60" fillId="0" borderId="0" xfId="67" applyNumberFormat="1" applyFont="1" applyFill="1" applyBorder="1" applyAlignment="1">
      <alignment horizontal="center" vertical="distributed"/>
    </xf>
    <xf numFmtId="174" fontId="59" fillId="0" borderId="47" xfId="0" applyNumberFormat="1" applyFont="1" applyBorder="1" applyAlignment="1">
      <alignment horizontal="center" vertical="distributed"/>
    </xf>
    <xf numFmtId="49" fontId="43" fillId="0" borderId="59" xfId="0" applyNumberFormat="1" applyFont="1" applyBorder="1" applyAlignment="1">
      <alignment horizontal="center" vertical="center" wrapText="1"/>
    </xf>
    <xf numFmtId="2" fontId="43" fillId="0" borderId="59" xfId="86" applyNumberFormat="1" applyFont="1" applyFill="1" applyBorder="1" applyAlignment="1">
      <alignment horizontal="center" vertical="center" wrapText="1"/>
    </xf>
    <xf numFmtId="174" fontId="43" fillId="0" borderId="63" xfId="0" applyNumberFormat="1" applyFont="1" applyBorder="1" applyAlignment="1">
      <alignment horizontal="center" vertical="center" wrapText="1"/>
    </xf>
    <xf numFmtId="174" fontId="43" fillId="0" borderId="0" xfId="0" applyNumberFormat="1" applyFont="1" applyAlignment="1">
      <alignment horizontal="center" vertical="center" wrapText="1"/>
    </xf>
    <xf numFmtId="174" fontId="50" fillId="0" borderId="0" xfId="0" applyNumberFormat="1" applyFont="1"/>
    <xf numFmtId="0" fontId="0" fillId="2" borderId="0" xfId="0" applyFill="1"/>
    <xf numFmtId="174" fontId="0" fillId="2" borderId="0" xfId="0" applyNumberFormat="1" applyFill="1"/>
    <xf numFmtId="174" fontId="0" fillId="0" borderId="0" xfId="0" applyNumberFormat="1" applyAlignment="1">
      <alignment vertical="center"/>
    </xf>
    <xf numFmtId="174" fontId="5" fillId="0" borderId="0" xfId="0" applyNumberFormat="1" applyFont="1" applyAlignment="1">
      <alignment vertical="center"/>
    </xf>
    <xf numFmtId="0" fontId="48" fillId="12" borderId="86" xfId="0" applyFont="1" applyFill="1" applyBorder="1" applyAlignment="1">
      <alignment horizontal="left" vertical="center"/>
    </xf>
    <xf numFmtId="10" fontId="55" fillId="12" borderId="21" xfId="0" applyNumberFormat="1" applyFont="1" applyFill="1" applyBorder="1" applyAlignment="1">
      <alignment vertical="top" wrapText="1"/>
    </xf>
    <xf numFmtId="4" fontId="55" fillId="12" borderId="21" xfId="0" applyNumberFormat="1" applyFont="1" applyFill="1" applyBorder="1" applyAlignment="1">
      <alignment vertical="top" wrapText="1"/>
    </xf>
    <xf numFmtId="10" fontId="57" fillId="12" borderId="21" xfId="67" applyNumberFormat="1" applyFont="1" applyFill="1" applyBorder="1" applyAlignment="1">
      <alignment vertical="top" wrapText="1"/>
    </xf>
    <xf numFmtId="0" fontId="0" fillId="14" borderId="9" xfId="0" applyFill="1" applyBorder="1" applyAlignment="1">
      <alignment vertical="center"/>
    </xf>
    <xf numFmtId="0" fontId="0" fillId="14" borderId="9" xfId="0" applyFill="1" applyBorder="1" applyAlignment="1">
      <alignment horizontal="center" vertical="center"/>
    </xf>
    <xf numFmtId="49" fontId="28" fillId="4" borderId="11" xfId="2" applyNumberFormat="1" applyFont="1" applyFill="1" applyBorder="1" applyAlignment="1" applyProtection="1">
      <alignment horizontal="center" vertical="center" wrapText="1"/>
      <protection locked="0"/>
    </xf>
    <xf numFmtId="0" fontId="28" fillId="0" borderId="0" xfId="71" applyFont="1"/>
    <xf numFmtId="0" fontId="30" fillId="0" borderId="11" xfId="71" applyFont="1" applyBorder="1" applyAlignment="1">
      <alignment horizontal="center" vertical="center" wrapText="1"/>
    </xf>
    <xf numFmtId="0" fontId="30" fillId="0" borderId="9" xfId="71" applyFont="1" applyBorder="1" applyAlignment="1">
      <alignment horizontal="left" vertical="center"/>
    </xf>
    <xf numFmtId="0" fontId="30" fillId="0" borderId="9" xfId="71" applyFont="1" applyBorder="1" applyAlignment="1">
      <alignment horizontal="center" vertical="center" wrapText="1"/>
    </xf>
    <xf numFmtId="0" fontId="30" fillId="0" borderId="10" xfId="71" applyFont="1" applyBorder="1" applyAlignment="1">
      <alignment horizontal="center" vertical="center" wrapText="1"/>
    </xf>
    <xf numFmtId="0" fontId="28" fillId="0" borderId="11" xfId="71" applyFont="1" applyBorder="1" applyAlignment="1">
      <alignment horizontal="center" vertical="center" wrapText="1"/>
    </xf>
    <xf numFmtId="0" fontId="28" fillId="0" borderId="10" xfId="71" applyFont="1" applyBorder="1" applyAlignment="1">
      <alignment horizontal="center" vertical="center" wrapText="1"/>
    </xf>
    <xf numFmtId="0" fontId="47" fillId="0" borderId="91" xfId="0" applyFont="1" applyBorder="1" applyAlignment="1">
      <alignment horizontal="centerContinuous" vertical="center" wrapText="1"/>
    </xf>
    <xf numFmtId="174" fontId="46" fillId="0" borderId="92" xfId="0" applyNumberFormat="1" applyFont="1" applyBorder="1" applyAlignment="1">
      <alignment vertical="center"/>
    </xf>
    <xf numFmtId="0" fontId="47" fillId="0" borderId="76" xfId="0" applyFont="1" applyBorder="1" applyAlignment="1">
      <alignment vertical="center"/>
    </xf>
    <xf numFmtId="0" fontId="47" fillId="0" borderId="93" xfId="0" applyFont="1" applyBorder="1" applyAlignment="1">
      <alignment horizontal="center" vertical="center"/>
    </xf>
    <xf numFmtId="0" fontId="47" fillId="16" borderId="94" xfId="0" applyFont="1" applyFill="1" applyBorder="1" applyAlignment="1" applyProtection="1">
      <alignment horizontal="center" vertical="center" wrapText="1"/>
      <protection locked="0"/>
    </xf>
    <xf numFmtId="174" fontId="47" fillId="0" borderId="95" xfId="0" quotePrefix="1" applyNumberFormat="1" applyFont="1" applyBorder="1" applyAlignment="1">
      <alignment vertical="center"/>
    </xf>
    <xf numFmtId="0" fontId="46" fillId="14" borderId="49" xfId="0" applyFont="1" applyFill="1" applyBorder="1" applyAlignment="1">
      <alignment vertical="center"/>
    </xf>
    <xf numFmtId="0" fontId="46" fillId="14" borderId="96" xfId="0" applyFont="1" applyFill="1" applyBorder="1" applyAlignment="1">
      <alignment horizontal="right" vertical="center"/>
    </xf>
    <xf numFmtId="0" fontId="7" fillId="14" borderId="51" xfId="2" applyFill="1" applyBorder="1"/>
    <xf numFmtId="174" fontId="47" fillId="14" borderId="50" xfId="2" quotePrefix="1" applyNumberFormat="1" applyFont="1" applyFill="1" applyBorder="1" applyAlignment="1">
      <alignment vertical="center"/>
    </xf>
    <xf numFmtId="0" fontId="7" fillId="14" borderId="72" xfId="2" applyFill="1" applyBorder="1"/>
    <xf numFmtId="0" fontId="7" fillId="14" borderId="7" xfId="2" applyFill="1" applyBorder="1"/>
    <xf numFmtId="0" fontId="4" fillId="14" borderId="7" xfId="2" applyFont="1" applyFill="1" applyBorder="1" applyAlignment="1">
      <alignment horizontal="center" vertical="center"/>
    </xf>
    <xf numFmtId="174" fontId="7" fillId="14" borderId="56" xfId="2" applyNumberFormat="1" applyFill="1" applyBorder="1"/>
    <xf numFmtId="0" fontId="5" fillId="14" borderId="7" xfId="0" applyFont="1" applyFill="1" applyBorder="1" applyAlignment="1">
      <alignment horizontal="center" vertical="center" wrapText="1"/>
    </xf>
    <xf numFmtId="4" fontId="43" fillId="0" borderId="30" xfId="0" applyNumberFormat="1" applyFont="1" applyBorder="1" applyAlignment="1">
      <alignment horizontal="center" vertical="center" wrapText="1"/>
    </xf>
    <xf numFmtId="174" fontId="43" fillId="0" borderId="74" xfId="0" applyNumberFormat="1" applyFont="1" applyBorder="1" applyAlignment="1">
      <alignment horizontal="center" vertical="center" wrapText="1"/>
    </xf>
    <xf numFmtId="0" fontId="60" fillId="2" borderId="97" xfId="0" applyFont="1" applyFill="1" applyBorder="1" applyAlignment="1" applyProtection="1">
      <alignment vertical="center" wrapText="1"/>
      <protection locked="0"/>
    </xf>
    <xf numFmtId="177" fontId="65" fillId="0" borderId="59" xfId="0" applyNumberFormat="1" applyFont="1" applyBorder="1" applyAlignment="1">
      <alignment horizontal="center" vertical="center" wrapText="1"/>
    </xf>
    <xf numFmtId="0" fontId="60" fillId="2" borderId="98" xfId="0" applyFont="1" applyFill="1" applyBorder="1" applyAlignment="1" applyProtection="1">
      <alignment vertical="center" wrapText="1"/>
      <protection locked="0"/>
    </xf>
    <xf numFmtId="177" fontId="44" fillId="0" borderId="59" xfId="0" applyNumberFormat="1" applyFont="1" applyBorder="1" applyAlignment="1">
      <alignment horizontal="center" vertical="center" wrapText="1"/>
    </xf>
    <xf numFmtId="0" fontId="48" fillId="12" borderId="7" xfId="0" applyFont="1" applyFill="1" applyBorder="1" applyAlignment="1">
      <alignment wrapText="1"/>
    </xf>
    <xf numFmtId="0" fontId="45" fillId="14" borderId="70" xfId="0" applyFont="1" applyFill="1" applyBorder="1"/>
    <xf numFmtId="0" fontId="45" fillId="14" borderId="72" xfId="0" applyFont="1" applyFill="1" applyBorder="1"/>
    <xf numFmtId="0" fontId="66" fillId="16" borderId="22" xfId="0" applyFont="1" applyFill="1" applyBorder="1" applyAlignment="1" applyProtection="1">
      <alignment vertical="center" wrapText="1"/>
      <protection locked="0"/>
    </xf>
    <xf numFmtId="174" fontId="62" fillId="20" borderId="64" xfId="0" applyNumberFormat="1" applyFont="1" applyFill="1" applyBorder="1" applyAlignment="1">
      <alignment horizontal="center" vertical="center" wrapText="1"/>
    </xf>
    <xf numFmtId="0" fontId="28" fillId="0" borderId="10" xfId="2" applyFont="1" applyBorder="1" applyAlignment="1" applyProtection="1">
      <alignment horizontal="center" vertical="center" wrapText="1"/>
      <protection locked="0"/>
    </xf>
    <xf numFmtId="0" fontId="30" fillId="0" borderId="0" xfId="5" applyFont="1" applyAlignment="1">
      <alignment vertical="center"/>
    </xf>
    <xf numFmtId="49" fontId="30" fillId="0" borderId="11" xfId="3" applyNumberFormat="1" applyFont="1" applyFill="1" applyBorder="1" applyAlignment="1" applyProtection="1">
      <alignment horizontal="center" vertical="center" wrapText="1"/>
      <protection locked="0"/>
    </xf>
    <xf numFmtId="0" fontId="30" fillId="0" borderId="10" xfId="5" applyFont="1" applyBorder="1" applyAlignment="1">
      <alignment vertical="center"/>
    </xf>
    <xf numFmtId="164" fontId="30" fillId="0" borderId="0" xfId="4" applyNumberFormat="1" applyFont="1" applyFill="1" applyBorder="1" applyAlignment="1" applyProtection="1">
      <alignment horizontal="left" vertical="center"/>
      <protection hidden="1"/>
    </xf>
    <xf numFmtId="164" fontId="30" fillId="0" borderId="0" xfId="4" applyNumberFormat="1" applyFont="1" applyFill="1" applyBorder="1" applyAlignment="1" applyProtection="1">
      <alignment horizontal="center" vertical="center"/>
      <protection locked="0"/>
    </xf>
    <xf numFmtId="14" fontId="67" fillId="0" borderId="87" xfId="0" applyNumberFormat="1" applyFont="1" applyBorder="1" applyAlignment="1">
      <alignment horizontal="center" vertical="center"/>
    </xf>
    <xf numFmtId="164" fontId="28" fillId="0" borderId="0" xfId="4" applyNumberFormat="1" applyFont="1" applyFill="1" applyBorder="1" applyAlignment="1" applyProtection="1">
      <alignment horizontal="left" vertical="center"/>
      <protection hidden="1"/>
    </xf>
    <xf numFmtId="164" fontId="28" fillId="0" borderId="0" xfId="4" applyNumberFormat="1" applyFont="1" applyFill="1" applyBorder="1" applyAlignment="1" applyProtection="1">
      <alignment horizontal="center" vertical="center"/>
      <protection locked="0"/>
    </xf>
    <xf numFmtId="164" fontId="28" fillId="0" borderId="4" xfId="7" applyNumberFormat="1" applyFont="1" applyFill="1" applyBorder="1" applyAlignment="1">
      <alignment horizontal="center" vertical="center"/>
    </xf>
    <xf numFmtId="164" fontId="28" fillId="0" borderId="4" xfId="7" applyNumberFormat="1" applyFont="1" applyFill="1" applyBorder="1" applyAlignment="1">
      <alignment horizontal="left" vertical="center"/>
    </xf>
    <xf numFmtId="178" fontId="29" fillId="13" borderId="4" xfId="7" applyNumberFormat="1" applyFont="1" applyFill="1" applyBorder="1" applyAlignment="1">
      <alignment horizontal="right" vertical="center"/>
    </xf>
    <xf numFmtId="4" fontId="68" fillId="0" borderId="4" xfId="0" applyNumberFormat="1" applyFont="1" applyBorder="1" applyAlignment="1">
      <alignment horizontal="center" vertical="center" wrapText="1"/>
    </xf>
    <xf numFmtId="4" fontId="68" fillId="0" borderId="0" xfId="0" applyNumberFormat="1" applyFont="1" applyAlignment="1">
      <alignment horizontal="center" vertical="center" wrapText="1"/>
    </xf>
    <xf numFmtId="4" fontId="28" fillId="0" borderId="0" xfId="2" applyNumberFormat="1" applyFont="1" applyAlignment="1" applyProtection="1">
      <alignment horizontal="center" vertical="center" wrapText="1"/>
      <protection locked="0"/>
    </xf>
    <xf numFmtId="4" fontId="29" fillId="15" borderId="5" xfId="2" applyNumberFormat="1" applyFont="1" applyFill="1" applyBorder="1" applyAlignment="1" applyProtection="1">
      <alignment vertical="center" wrapText="1"/>
      <protection locked="0"/>
    </xf>
    <xf numFmtId="0" fontId="69" fillId="0" borderId="4" xfId="5" applyFont="1" applyBorder="1" applyAlignment="1">
      <alignment horizontal="center" vertical="center"/>
    </xf>
    <xf numFmtId="179" fontId="29" fillId="13" borderId="4" xfId="7" applyNumberFormat="1" applyFont="1" applyFill="1" applyBorder="1" applyAlignment="1">
      <alignment horizontal="right" vertical="center"/>
    </xf>
    <xf numFmtId="4" fontId="29" fillId="15" borderId="4" xfId="2" applyNumberFormat="1" applyFont="1" applyFill="1" applyBorder="1" applyAlignment="1" applyProtection="1">
      <alignment horizontal="center" vertical="center" wrapText="1"/>
      <protection locked="0"/>
    </xf>
    <xf numFmtId="0" fontId="29" fillId="0" borderId="0" xfId="71" applyFont="1" applyAlignment="1" applyProtection="1">
      <alignment horizontal="center" vertical="center" wrapText="1"/>
      <protection locked="0"/>
    </xf>
    <xf numFmtId="0" fontId="28" fillId="0" borderId="0" xfId="2" applyFont="1" applyAlignment="1" applyProtection="1">
      <alignment vertical="center" wrapText="1"/>
      <protection locked="0"/>
    </xf>
    <xf numFmtId="0" fontId="28" fillId="0" borderId="0" xfId="2" applyFont="1" applyAlignment="1">
      <alignment vertical="center" wrapText="1"/>
    </xf>
    <xf numFmtId="0" fontId="28" fillId="0" borderId="0" xfId="2" applyFont="1" applyAlignment="1" applyProtection="1">
      <alignment horizontal="center" vertical="center" wrapText="1"/>
      <protection locked="0"/>
    </xf>
    <xf numFmtId="14" fontId="28" fillId="0" borderId="0" xfId="2" applyNumberFormat="1" applyFont="1" applyAlignment="1" applyProtection="1">
      <alignment horizontal="center" vertical="center" wrapText="1"/>
      <protection locked="0"/>
    </xf>
    <xf numFmtId="0" fontId="30" fillId="0" borderId="0" xfId="2" applyFont="1" applyAlignment="1">
      <alignment vertical="center" wrapText="1"/>
    </xf>
    <xf numFmtId="0" fontId="28" fillId="0" borderId="0" xfId="2" applyFont="1" applyAlignment="1">
      <alignment horizontal="center" vertical="center" wrapText="1"/>
    </xf>
    <xf numFmtId="1" fontId="30" fillId="0" borderId="0" xfId="2" applyNumberFormat="1" applyFont="1" applyAlignment="1" applyProtection="1">
      <alignment vertical="center" wrapText="1"/>
      <protection locked="0"/>
    </xf>
    <xf numFmtId="0" fontId="28" fillId="0" borderId="0" xfId="2" applyFont="1" applyAlignment="1" applyProtection="1">
      <alignment horizontal="center" vertical="center"/>
      <protection locked="0"/>
    </xf>
    <xf numFmtId="43" fontId="28" fillId="0" borderId="0" xfId="2" applyNumberFormat="1" applyFont="1" applyAlignment="1" applyProtection="1">
      <alignment horizontal="center" vertical="center"/>
      <protection locked="0"/>
    </xf>
    <xf numFmtId="4" fontId="28" fillId="0" borderId="4" xfId="7" applyNumberFormat="1" applyFont="1" applyFill="1" applyBorder="1" applyAlignment="1" applyProtection="1">
      <alignment horizontal="center" vertical="center"/>
      <protection hidden="1"/>
    </xf>
    <xf numFmtId="43" fontId="30" fillId="0" borderId="0" xfId="2" applyNumberFormat="1" applyFont="1" applyAlignment="1" applyProtection="1">
      <alignment horizontal="center" vertical="center"/>
      <protection locked="0"/>
    </xf>
    <xf numFmtId="0" fontId="30" fillId="0" borderId="0" xfId="2" applyFont="1" applyAlignment="1" applyProtection="1">
      <alignment horizontal="center" vertical="center"/>
      <protection locked="0"/>
    </xf>
    <xf numFmtId="4" fontId="28" fillId="0" borderId="10" xfId="2" applyNumberFormat="1" applyFont="1" applyBorder="1" applyAlignment="1" applyProtection="1">
      <alignment horizontal="center" vertical="center" wrapText="1"/>
      <protection locked="0"/>
    </xf>
    <xf numFmtId="0" fontId="30" fillId="0" borderId="0" xfId="71" applyFont="1" applyAlignment="1">
      <alignment horizontal="center" vertical="center" wrapText="1"/>
    </xf>
    <xf numFmtId="0" fontId="30" fillId="0" borderId="0" xfId="71" applyFont="1" applyAlignment="1">
      <alignment vertical="center" wrapText="1"/>
    </xf>
    <xf numFmtId="0" fontId="28" fillId="0" borderId="0" xfId="71" applyFont="1" applyAlignment="1">
      <alignment horizontal="right" vertical="center"/>
    </xf>
    <xf numFmtId="0" fontId="28" fillId="0" borderId="0" xfId="71" applyFont="1" applyAlignment="1">
      <alignment horizontal="center" vertical="center" wrapText="1"/>
    </xf>
    <xf numFmtId="0" fontId="28" fillId="0" borderId="0" xfId="71" applyFont="1" applyAlignment="1">
      <alignment horizontal="left" vertical="center"/>
    </xf>
    <xf numFmtId="0" fontId="28" fillId="0" borderId="0" xfId="71" applyFont="1" applyAlignment="1">
      <alignment horizontal="right" vertical="center" wrapText="1"/>
    </xf>
    <xf numFmtId="0" fontId="28" fillId="0" borderId="14" xfId="71" applyFont="1" applyBorder="1" applyAlignment="1">
      <alignment horizontal="center" vertical="center" wrapText="1"/>
    </xf>
    <xf numFmtId="0" fontId="28" fillId="0" borderId="9" xfId="71" applyFont="1" applyBorder="1" applyAlignment="1">
      <alignment horizontal="center" vertical="center" wrapText="1"/>
    </xf>
    <xf numFmtId="0" fontId="28" fillId="0" borderId="9" xfId="71" applyFont="1" applyBorder="1" applyAlignment="1">
      <alignment horizontal="left" vertical="center"/>
    </xf>
    <xf numFmtId="0" fontId="28" fillId="0" borderId="9" xfId="71" applyFont="1" applyBorder="1" applyAlignment="1">
      <alignment horizontal="right" vertical="center" wrapText="1"/>
    </xf>
    <xf numFmtId="0" fontId="28" fillId="0" borderId="15" xfId="71" applyFont="1" applyBorder="1" applyAlignment="1">
      <alignment horizontal="center" vertical="center" wrapText="1"/>
    </xf>
    <xf numFmtId="0" fontId="45" fillId="14" borderId="9" xfId="0" applyFont="1" applyFill="1" applyBorder="1" applyAlignment="1">
      <alignment wrapText="1"/>
    </xf>
    <xf numFmtId="0" fontId="48" fillId="14" borderId="9" xfId="0" applyFont="1" applyFill="1" applyBorder="1" applyAlignment="1">
      <alignment horizontal="right"/>
    </xf>
    <xf numFmtId="0" fontId="48" fillId="12" borderId="99" xfId="0" applyFont="1" applyFill="1" applyBorder="1" applyAlignment="1">
      <alignment horizontal="center" vertical="center"/>
    </xf>
    <xf numFmtId="10" fontId="55" fillId="12" borderId="100" xfId="0" applyNumberFormat="1" applyFont="1" applyFill="1" applyBorder="1" applyAlignment="1">
      <alignment vertical="top" wrapText="1"/>
    </xf>
    <xf numFmtId="4" fontId="55" fillId="12" borderId="101" xfId="0" applyNumberFormat="1" applyFont="1" applyFill="1" applyBorder="1" applyAlignment="1">
      <alignment vertical="top" wrapText="1"/>
    </xf>
    <xf numFmtId="10" fontId="57" fillId="12" borderId="100" xfId="67" applyNumberFormat="1" applyFont="1" applyFill="1" applyBorder="1" applyAlignment="1">
      <alignment vertical="top" wrapText="1"/>
    </xf>
    <xf numFmtId="173" fontId="57" fillId="12" borderId="102" xfId="0" applyNumberFormat="1" applyFont="1" applyFill="1" applyBorder="1" applyAlignment="1">
      <alignment vertical="top" wrapText="1"/>
    </xf>
    <xf numFmtId="0" fontId="48" fillId="14" borderId="0" xfId="0" applyFont="1" applyFill="1" applyAlignment="1">
      <alignment wrapText="1"/>
    </xf>
    <xf numFmtId="10" fontId="48" fillId="12" borderId="0" xfId="0" applyNumberFormat="1" applyFont="1" applyFill="1" applyAlignment="1">
      <alignment wrapText="1"/>
    </xf>
    <xf numFmtId="0" fontId="48" fillId="12" borderId="50" xfId="0" applyFont="1" applyFill="1" applyBorder="1" applyAlignment="1">
      <alignment wrapText="1"/>
    </xf>
    <xf numFmtId="0" fontId="48" fillId="12" borderId="0" xfId="0" applyFont="1" applyFill="1" applyAlignment="1">
      <alignment wrapText="1"/>
    </xf>
    <xf numFmtId="0" fontId="5" fillId="14" borderId="0" xfId="0" applyFont="1" applyFill="1" applyAlignment="1">
      <alignment horizontal="center" vertical="center" wrapText="1"/>
    </xf>
    <xf numFmtId="0" fontId="0" fillId="14" borderId="0" xfId="0" applyFill="1" applyAlignment="1">
      <alignment wrapText="1"/>
    </xf>
    <xf numFmtId="0" fontId="0" fillId="14" borderId="0" xfId="0" applyFill="1"/>
    <xf numFmtId="0" fontId="0" fillId="0" borderId="7" xfId="0" applyBorder="1"/>
    <xf numFmtId="0" fontId="48" fillId="12" borderId="56" xfId="0" applyFont="1" applyFill="1" applyBorder="1" applyAlignment="1">
      <alignment wrapText="1"/>
    </xf>
    <xf numFmtId="10" fontId="59" fillId="14" borderId="65" xfId="67" applyNumberFormat="1" applyFont="1" applyFill="1" applyBorder="1" applyAlignment="1">
      <alignment horizontal="center" vertical="distributed"/>
    </xf>
    <xf numFmtId="10" fontId="59" fillId="0" borderId="6" xfId="0" applyNumberFormat="1" applyFont="1" applyBorder="1" applyAlignment="1">
      <alignment horizontal="left" vertical="distributed"/>
    </xf>
    <xf numFmtId="0" fontId="45" fillId="14" borderId="0" xfId="0" applyFont="1" applyFill="1"/>
    <xf numFmtId="0" fontId="64" fillId="14" borderId="0" xfId="0" applyFont="1" applyFill="1"/>
    <xf numFmtId="0" fontId="46" fillId="16" borderId="0" xfId="0" applyFont="1" applyFill="1" applyAlignment="1" applyProtection="1">
      <alignment horizontal="left" vertical="center" wrapText="1"/>
      <protection locked="0"/>
    </xf>
    <xf numFmtId="0" fontId="7" fillId="14" borderId="0" xfId="2" applyFill="1"/>
    <xf numFmtId="0" fontId="5" fillId="14" borderId="0" xfId="2" applyFont="1" applyFill="1" applyAlignment="1">
      <alignment horizontal="center" vertical="center"/>
    </xf>
    <xf numFmtId="175" fontId="47" fillId="14" borderId="0" xfId="2" applyNumberFormat="1" applyFont="1" applyFill="1" applyAlignment="1" applyProtection="1">
      <alignment vertical="center" wrapText="1"/>
      <protection locked="0"/>
    </xf>
    <xf numFmtId="0" fontId="48" fillId="14" borderId="0" xfId="2" applyFont="1" applyFill="1" applyAlignment="1">
      <alignment horizontal="center" vertical="center"/>
    </xf>
    <xf numFmtId="4" fontId="28" fillId="0" borderId="0" xfId="5" applyNumberFormat="1" applyFont="1"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35" fillId="2" borderId="66" xfId="0" applyFont="1" applyFill="1" applyBorder="1" applyAlignment="1">
      <alignment horizontal="center" vertical="center" wrapText="1"/>
    </xf>
    <xf numFmtId="0" fontId="35" fillId="2" borderId="67" xfId="0" applyFont="1" applyFill="1" applyBorder="1" applyAlignment="1">
      <alignment horizontal="center" vertical="center" wrapText="1"/>
    </xf>
    <xf numFmtId="0" fontId="51" fillId="0" borderId="0" xfId="0" applyFont="1" applyAlignment="1">
      <alignment horizontal="center" vertical="center" wrapText="1"/>
    </xf>
    <xf numFmtId="0" fontId="0" fillId="0" borderId="9" xfId="0" applyBorder="1" applyAlignment="1">
      <alignment horizontal="center" vertical="center"/>
    </xf>
    <xf numFmtId="0" fontId="60" fillId="2" borderId="30" xfId="0" applyFont="1" applyFill="1" applyBorder="1" applyAlignment="1" applyProtection="1">
      <alignment horizontal="left" vertical="center" wrapText="1"/>
      <protection locked="0"/>
    </xf>
    <xf numFmtId="0" fontId="60" fillId="2" borderId="74" xfId="0" applyFont="1" applyFill="1" applyBorder="1" applyAlignment="1" applyProtection="1">
      <alignment horizontal="left" vertical="center" wrapText="1"/>
      <protection locked="0"/>
    </xf>
    <xf numFmtId="0" fontId="43" fillId="0" borderId="30" xfId="0" applyFont="1" applyBorder="1" applyAlignment="1">
      <alignment horizontal="left" vertical="center" wrapText="1"/>
    </xf>
    <xf numFmtId="0" fontId="43" fillId="0" borderId="74" xfId="0" applyFont="1" applyBorder="1" applyAlignment="1">
      <alignment horizontal="left" vertical="center" wrapText="1"/>
    </xf>
    <xf numFmtId="0" fontId="0" fillId="0" borderId="0" xfId="0" applyAlignment="1">
      <alignment horizontal="center"/>
    </xf>
    <xf numFmtId="0" fontId="48" fillId="2" borderId="78" xfId="0" applyFont="1" applyFill="1" applyBorder="1" applyAlignment="1">
      <alignment horizontal="center" vertical="center"/>
    </xf>
    <xf numFmtId="0" fontId="48" fillId="2" borderId="79" xfId="0" applyFont="1" applyFill="1" applyBorder="1" applyAlignment="1">
      <alignment horizontal="center" vertical="center"/>
    </xf>
    <xf numFmtId="174" fontId="48" fillId="2" borderId="0" xfId="0" applyNumberFormat="1" applyFont="1" applyFill="1" applyAlignment="1">
      <alignment horizontal="center" vertical="center" wrapText="1"/>
    </xf>
    <xf numFmtId="0" fontId="60" fillId="2" borderId="82" xfId="0" applyFont="1" applyFill="1" applyBorder="1" applyAlignment="1" applyProtection="1">
      <alignment horizontal="left" vertical="center" wrapText="1"/>
      <protection locked="0"/>
    </xf>
    <xf numFmtId="0" fontId="60" fillId="2" borderId="83" xfId="0" applyFont="1" applyFill="1" applyBorder="1" applyAlignment="1" applyProtection="1">
      <alignment horizontal="left" vertical="center" wrapText="1"/>
      <protection locked="0"/>
    </xf>
    <xf numFmtId="0" fontId="48" fillId="0" borderId="51" xfId="0" applyFont="1" applyBorder="1" applyAlignment="1">
      <alignment horizontal="center" vertical="center" wrapText="1"/>
    </xf>
    <xf numFmtId="0" fontId="48" fillId="0" borderId="0" xfId="0" applyFont="1" applyAlignment="1">
      <alignment horizontal="center" vertical="center" wrapText="1"/>
    </xf>
    <xf numFmtId="0" fontId="48" fillId="0" borderId="50" xfId="0" applyFont="1" applyBorder="1" applyAlignment="1">
      <alignment horizontal="center" vertical="center" wrapText="1"/>
    </xf>
    <xf numFmtId="0" fontId="61" fillId="0" borderId="70" xfId="0" applyFont="1" applyBorder="1" applyAlignment="1">
      <alignment horizontal="center" vertical="distributed"/>
    </xf>
    <xf numFmtId="0" fontId="61" fillId="0" borderId="71" xfId="0" applyFont="1" applyBorder="1" applyAlignment="1">
      <alignment horizontal="center" vertical="distributed"/>
    </xf>
    <xf numFmtId="0" fontId="61" fillId="0" borderId="73" xfId="0" applyFont="1" applyBorder="1" applyAlignment="1">
      <alignment horizontal="center" vertical="distributed"/>
    </xf>
    <xf numFmtId="0" fontId="59" fillId="0" borderId="75" xfId="0" applyFont="1" applyBorder="1" applyAlignment="1">
      <alignment horizontal="left" vertical="distributed"/>
    </xf>
    <xf numFmtId="0" fontId="59" fillId="0" borderId="1" xfId="0" applyFont="1" applyBorder="1" applyAlignment="1">
      <alignment horizontal="left" vertical="distributed"/>
    </xf>
    <xf numFmtId="0" fontId="59" fillId="0" borderId="6" xfId="0" applyFont="1" applyBorder="1" applyAlignment="1">
      <alignment horizontal="left" vertical="distributed"/>
    </xf>
    <xf numFmtId="0" fontId="59" fillId="0" borderId="5" xfId="0" applyFont="1" applyBorder="1" applyAlignment="1">
      <alignment horizontal="left" vertical="distributed"/>
    </xf>
    <xf numFmtId="0" fontId="59" fillId="0" borderId="52" xfId="0" applyFont="1" applyBorder="1" applyAlignment="1">
      <alignment horizontal="left" vertical="distributed"/>
    </xf>
    <xf numFmtId="0" fontId="63" fillId="0" borderId="1" xfId="0" applyFont="1" applyBorder="1" applyAlignment="1">
      <alignment horizontal="left" vertical="distributed"/>
    </xf>
    <xf numFmtId="0" fontId="63" fillId="0" borderId="52" xfId="0" applyFont="1" applyBorder="1" applyAlignment="1">
      <alignment horizontal="left" vertical="distributed"/>
    </xf>
    <xf numFmtId="0" fontId="59" fillId="14" borderId="75" xfId="0" applyFont="1" applyFill="1" applyBorder="1" applyAlignment="1">
      <alignment horizontal="left" vertical="distributed"/>
    </xf>
    <xf numFmtId="0" fontId="59" fillId="14" borderId="1" xfId="0" applyFont="1" applyFill="1" applyBorder="1" applyAlignment="1">
      <alignment horizontal="left" vertical="distributed"/>
    </xf>
    <xf numFmtId="0" fontId="59" fillId="14" borderId="6" xfId="0" applyFont="1" applyFill="1" applyBorder="1" applyAlignment="1">
      <alignment horizontal="left" vertical="distributed"/>
    </xf>
    <xf numFmtId="0" fontId="59" fillId="0" borderId="5" xfId="0" applyFont="1" applyBorder="1" applyAlignment="1">
      <alignment horizontal="center" vertical="distributed"/>
    </xf>
    <xf numFmtId="0" fontId="59" fillId="0" borderId="52" xfId="0" applyFont="1" applyBorder="1" applyAlignment="1">
      <alignment horizontal="center" vertical="distributed"/>
    </xf>
    <xf numFmtId="0" fontId="59" fillId="0" borderId="76" xfId="0" applyFont="1" applyBorder="1" applyAlignment="1">
      <alignment horizontal="left" vertical="distributed"/>
    </xf>
    <xf numFmtId="0" fontId="59" fillId="0" borderId="4" xfId="0" applyFont="1" applyBorder="1" applyAlignment="1">
      <alignment horizontal="left" vertical="distributed"/>
    </xf>
    <xf numFmtId="0" fontId="59" fillId="0" borderId="3" xfId="0" applyFont="1" applyBorder="1" applyAlignment="1">
      <alignment horizontal="center" vertical="distributed"/>
    </xf>
    <xf numFmtId="0" fontId="59" fillId="0" borderId="55" xfId="0" applyFont="1" applyBorder="1" applyAlignment="1">
      <alignment horizontal="center" vertical="distributed"/>
    </xf>
    <xf numFmtId="0" fontId="59" fillId="0" borderId="2" xfId="0" applyFont="1" applyBorder="1" applyAlignment="1">
      <alignment horizontal="center" vertical="distributed"/>
    </xf>
    <xf numFmtId="0" fontId="59" fillId="0" borderId="77" xfId="0" applyFont="1" applyBorder="1" applyAlignment="1">
      <alignment horizontal="center" vertical="distributed"/>
    </xf>
    <xf numFmtId="0" fontId="59" fillId="0" borderId="53" xfId="0" applyFont="1" applyBorder="1" applyAlignment="1">
      <alignment horizontal="left" vertical="distributed"/>
    </xf>
    <xf numFmtId="0" fontId="59" fillId="0" borderId="54" xfId="0" applyFont="1" applyBorder="1" applyAlignment="1">
      <alignment horizontal="left" vertical="distributed"/>
    </xf>
    <xf numFmtId="0" fontId="4" fillId="14" borderId="51" xfId="0" applyFont="1" applyFill="1" applyBorder="1" applyAlignment="1">
      <alignment horizontal="center" vertical="center"/>
    </xf>
    <xf numFmtId="0" fontId="4" fillId="14" borderId="0" xfId="0" applyFont="1" applyFill="1" applyAlignment="1">
      <alignment horizontal="center" vertical="center"/>
    </xf>
    <xf numFmtId="0" fontId="4" fillId="14" borderId="50" xfId="0" applyFont="1" applyFill="1" applyBorder="1" applyAlignment="1">
      <alignment horizontal="center" vertical="center"/>
    </xf>
    <xf numFmtId="0" fontId="45" fillId="14" borderId="9" xfId="0" applyFont="1" applyFill="1" applyBorder="1" applyAlignment="1">
      <alignment horizontal="center" wrapText="1"/>
    </xf>
    <xf numFmtId="0" fontId="0" fillId="12" borderId="90" xfId="0" applyFill="1" applyBorder="1" applyAlignment="1">
      <alignment horizontal="center" vertical="center" wrapText="1"/>
    </xf>
    <xf numFmtId="0" fontId="0" fillId="12" borderId="88" xfId="0" applyFill="1" applyBorder="1" applyAlignment="1">
      <alignment horizontal="center" vertical="center" wrapText="1"/>
    </xf>
    <xf numFmtId="0" fontId="0" fillId="12" borderId="13" xfId="0" applyFill="1" applyBorder="1" applyAlignment="1">
      <alignment horizontal="left" vertical="center" wrapText="1"/>
    </xf>
    <xf numFmtId="0" fontId="0" fillId="12" borderId="21" xfId="0" applyFill="1" applyBorder="1" applyAlignment="1">
      <alignment horizontal="left" vertical="center" wrapText="1"/>
    </xf>
    <xf numFmtId="0" fontId="48" fillId="12" borderId="49" xfId="0" applyFont="1" applyFill="1" applyBorder="1" applyAlignment="1">
      <alignment horizontal="center" vertical="center" wrapText="1"/>
    </xf>
    <xf numFmtId="0" fontId="48" fillId="12" borderId="2" xfId="0" applyFont="1" applyFill="1" applyBorder="1" applyAlignment="1">
      <alignment horizontal="center" vertical="center" wrapText="1"/>
    </xf>
    <xf numFmtId="0" fontId="48" fillId="12" borderId="72" xfId="0" applyFont="1" applyFill="1" applyBorder="1" applyAlignment="1">
      <alignment horizontal="center" vertical="center" wrapText="1"/>
    </xf>
    <xf numFmtId="0" fontId="48" fillId="12" borderId="77" xfId="0" applyFont="1" applyFill="1" applyBorder="1" applyAlignment="1">
      <alignment horizontal="center" vertical="center" wrapText="1"/>
    </xf>
    <xf numFmtId="0" fontId="0" fillId="12" borderId="66" xfId="0" applyFill="1" applyBorder="1" applyAlignment="1">
      <alignment horizontal="center" vertical="center"/>
    </xf>
    <xf numFmtId="0" fontId="0" fillId="12" borderId="67" xfId="0" applyFill="1" applyBorder="1" applyAlignment="1">
      <alignment horizontal="center" vertical="center"/>
    </xf>
    <xf numFmtId="0" fontId="0" fillId="12" borderId="87" xfId="0" applyFill="1" applyBorder="1" applyAlignment="1">
      <alignment horizontal="center" vertical="center"/>
    </xf>
    <xf numFmtId="0" fontId="48" fillId="12" borderId="81" xfId="0" applyFont="1" applyFill="1" applyBorder="1" applyAlignment="1">
      <alignment horizontal="left" vertical="center" wrapText="1"/>
    </xf>
    <xf numFmtId="0" fontId="48" fillId="12" borderId="80" xfId="0" applyFont="1" applyFill="1" applyBorder="1" applyAlignment="1">
      <alignment horizontal="left" vertical="center" wrapText="1"/>
    </xf>
    <xf numFmtId="0" fontId="48" fillId="12" borderId="46" xfId="0" applyFont="1" applyFill="1" applyBorder="1" applyAlignment="1">
      <alignment horizontal="left" vertical="center" wrapText="1"/>
    </xf>
    <xf numFmtId="0" fontId="48" fillId="12" borderId="47" xfId="0" applyFont="1" applyFill="1" applyBorder="1" applyAlignment="1">
      <alignment horizontal="left" vertical="center" wrapText="1"/>
    </xf>
    <xf numFmtId="0" fontId="4" fillId="0" borderId="46"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0" xfId="0" applyFont="1" applyAlignment="1">
      <alignment horizontal="center" vertical="center" wrapText="1"/>
    </xf>
    <xf numFmtId="0" fontId="48" fillId="12" borderId="0" xfId="0" applyFont="1" applyFill="1" applyAlignment="1">
      <alignment horizontal="center" vertical="center"/>
    </xf>
    <xf numFmtId="0" fontId="54" fillId="12" borderId="70" xfId="0" applyFont="1" applyFill="1" applyBorder="1" applyAlignment="1">
      <alignment horizontal="center"/>
    </xf>
    <xf numFmtId="0" fontId="54" fillId="12" borderId="71" xfId="0" applyFont="1" applyFill="1" applyBorder="1" applyAlignment="1">
      <alignment horizontal="center"/>
    </xf>
    <xf numFmtId="0" fontId="54" fillId="12" borderId="73" xfId="0" applyFont="1" applyFill="1" applyBorder="1" applyAlignment="1">
      <alignment horizontal="center"/>
    </xf>
    <xf numFmtId="0" fontId="54" fillId="12" borderId="72" xfId="0" applyFont="1" applyFill="1" applyBorder="1" applyAlignment="1">
      <alignment horizontal="center"/>
    </xf>
    <xf numFmtId="0" fontId="54" fillId="12" borderId="7" xfId="0" applyFont="1" applyFill="1" applyBorder="1" applyAlignment="1">
      <alignment horizontal="center"/>
    </xf>
    <xf numFmtId="0" fontId="54" fillId="12" borderId="56" xfId="0" applyFont="1" applyFill="1" applyBorder="1" applyAlignment="1">
      <alignment horizontal="center"/>
    </xf>
    <xf numFmtId="0" fontId="48" fillId="12" borderId="72" xfId="0" applyFont="1" applyFill="1" applyBorder="1" applyAlignment="1">
      <alignment horizontal="center" vertical="center"/>
    </xf>
    <xf numFmtId="0" fontId="48" fillId="12" borderId="7" xfId="0" applyFont="1" applyFill="1" applyBorder="1" applyAlignment="1">
      <alignment horizontal="center" vertical="center"/>
    </xf>
    <xf numFmtId="0" fontId="48" fillId="12" borderId="56" xfId="0" applyFont="1" applyFill="1" applyBorder="1" applyAlignment="1">
      <alignment horizontal="center" vertical="center"/>
    </xf>
    <xf numFmtId="0" fontId="48" fillId="12" borderId="48" xfId="0" applyFont="1" applyFill="1" applyBorder="1" applyAlignment="1">
      <alignment horizontal="left" vertical="center"/>
    </xf>
    <xf numFmtId="0" fontId="48" fillId="12" borderId="85" xfId="0" applyFont="1" applyFill="1" applyBorder="1" applyAlignment="1">
      <alignment horizontal="left" vertical="center"/>
    </xf>
    <xf numFmtId="174" fontId="48" fillId="12" borderId="45" xfId="0" applyNumberFormat="1" applyFont="1" applyFill="1" applyBorder="1" applyAlignment="1">
      <alignment horizontal="center" vertical="center"/>
    </xf>
    <xf numFmtId="174" fontId="48" fillId="12" borderId="85" xfId="0" applyNumberFormat="1" applyFont="1" applyFill="1" applyBorder="1" applyAlignment="1">
      <alignment horizontal="center" vertical="center"/>
    </xf>
    <xf numFmtId="0" fontId="48" fillId="12" borderId="89" xfId="0" applyFont="1" applyFill="1" applyBorder="1" applyAlignment="1">
      <alignment horizontal="center" vertical="center"/>
    </xf>
    <xf numFmtId="0" fontId="48" fillId="12" borderId="73" xfId="0" applyFont="1" applyFill="1" applyBorder="1" applyAlignment="1">
      <alignment horizontal="center" vertical="center"/>
    </xf>
    <xf numFmtId="0" fontId="32" fillId="3" borderId="4" xfId="2" applyFont="1" applyFill="1" applyBorder="1" applyAlignment="1" applyProtection="1">
      <alignment horizontal="center" vertical="center" wrapText="1"/>
      <protection locked="0"/>
    </xf>
    <xf numFmtId="0" fontId="31" fillId="3" borderId="4" xfId="2" applyFont="1" applyFill="1" applyBorder="1" applyAlignment="1" applyProtection="1">
      <alignment horizontal="center" vertical="center" wrapText="1"/>
      <protection locked="0"/>
    </xf>
    <xf numFmtId="0" fontId="28" fillId="0" borderId="11" xfId="2" applyFont="1" applyBorder="1" applyAlignment="1" applyProtection="1">
      <alignment horizontal="left" vertical="center" wrapText="1"/>
      <protection locked="0"/>
    </xf>
    <xf numFmtId="0" fontId="28" fillId="0" borderId="0" xfId="2" applyFont="1" applyAlignment="1" applyProtection="1">
      <alignment horizontal="left" vertical="center" wrapText="1"/>
      <protection locked="0"/>
    </xf>
    <xf numFmtId="0" fontId="28" fillId="0" borderId="8" xfId="2" applyFont="1" applyBorder="1" applyAlignment="1" applyProtection="1">
      <alignment vertical="center" wrapText="1"/>
      <protection locked="0"/>
    </xf>
    <xf numFmtId="0" fontId="28" fillId="0" borderId="3" xfId="2" applyFont="1" applyBorder="1" applyAlignment="1" applyProtection="1">
      <alignment horizontal="left" vertical="center" wrapText="1"/>
      <protection locked="0"/>
    </xf>
    <xf numFmtId="0" fontId="28" fillId="0" borderId="8" xfId="2" applyFont="1" applyBorder="1" applyAlignment="1" applyProtection="1">
      <alignment horizontal="left" vertical="center" wrapText="1"/>
      <protection locked="0"/>
    </xf>
    <xf numFmtId="4" fontId="29" fillId="15" borderId="5" xfId="2" applyNumberFormat="1" applyFont="1" applyFill="1" applyBorder="1" applyAlignment="1" applyProtection="1">
      <alignment horizontal="center" vertical="center" wrapText="1"/>
      <protection locked="0"/>
    </xf>
    <xf numFmtId="4" fontId="29" fillId="15" borderId="1" xfId="2" applyNumberFormat="1" applyFont="1" applyFill="1" applyBorder="1" applyAlignment="1" applyProtection="1">
      <alignment horizontal="center" vertical="center" wrapText="1"/>
      <protection locked="0"/>
    </xf>
    <xf numFmtId="0" fontId="28" fillId="0" borderId="11" xfId="2" applyFont="1" applyBorder="1" applyAlignment="1" applyProtection="1">
      <alignment horizontal="center" vertical="center" wrapText="1"/>
      <protection locked="0"/>
    </xf>
    <xf numFmtId="0" fontId="28" fillId="0" borderId="0" xfId="2" applyFont="1" applyAlignment="1" applyProtection="1">
      <alignment horizontal="center" vertical="center" wrapText="1"/>
      <protection locked="0"/>
    </xf>
    <xf numFmtId="0" fontId="28" fillId="0" borderId="10" xfId="2" applyFont="1" applyBorder="1" applyAlignment="1" applyProtection="1">
      <alignment horizontal="center" vertical="center" wrapText="1"/>
      <protection locked="0"/>
    </xf>
    <xf numFmtId="0" fontId="29" fillId="3" borderId="0" xfId="2" applyFont="1" applyFill="1" applyAlignment="1" applyProtection="1">
      <alignment horizontal="left" vertical="center"/>
      <protection locked="0"/>
    </xf>
    <xf numFmtId="0" fontId="29" fillId="3" borderId="10" xfId="2" applyFont="1" applyFill="1" applyBorder="1" applyAlignment="1" applyProtection="1">
      <alignment horizontal="left" vertical="center"/>
      <protection locked="0"/>
    </xf>
    <xf numFmtId="0" fontId="28" fillId="0" borderId="11" xfId="2" applyFont="1" applyBorder="1" applyAlignment="1" applyProtection="1">
      <alignment horizontal="center" vertical="center"/>
      <protection locked="0"/>
    </xf>
    <xf numFmtId="0" fontId="28" fillId="0" borderId="0" xfId="2" applyFont="1" applyAlignment="1" applyProtection="1">
      <alignment horizontal="center" vertical="center"/>
      <protection locked="0"/>
    </xf>
    <xf numFmtId="0" fontId="28" fillId="0" borderId="10" xfId="2" applyFont="1" applyBorder="1" applyAlignment="1" applyProtection="1">
      <alignment horizontal="center" vertical="center"/>
      <protection locked="0"/>
    </xf>
    <xf numFmtId="0" fontId="29" fillId="4" borderId="0" xfId="2" applyFont="1" applyFill="1" applyAlignment="1" applyProtection="1">
      <alignment horizontal="left" vertical="center"/>
      <protection locked="0"/>
    </xf>
    <xf numFmtId="0" fontId="29" fillId="4" borderId="10" xfId="2" applyFont="1" applyFill="1" applyBorder="1" applyAlignment="1" applyProtection="1">
      <alignment horizontal="left" vertical="center"/>
      <protection locked="0"/>
    </xf>
    <xf numFmtId="0" fontId="28" fillId="3" borderId="0" xfId="2" applyFont="1" applyFill="1" applyAlignment="1" applyProtection="1">
      <alignment horizontal="left" vertical="center" wrapText="1"/>
      <protection locked="0"/>
    </xf>
    <xf numFmtId="0" fontId="28" fillId="3" borderId="10" xfId="2" applyFont="1" applyFill="1" applyBorder="1" applyAlignment="1" applyProtection="1">
      <alignment horizontal="left" vertical="center" wrapText="1"/>
      <protection locked="0"/>
    </xf>
    <xf numFmtId="0" fontId="28" fillId="0" borderId="9" xfId="71" applyFont="1" applyBorder="1" applyAlignment="1">
      <alignment horizontal="center" vertical="center"/>
    </xf>
    <xf numFmtId="0" fontId="30" fillId="0" borderId="9" xfId="71" applyFont="1" applyBorder="1" applyAlignment="1">
      <alignment horizontal="center" vertical="center" wrapText="1"/>
    </xf>
    <xf numFmtId="0" fontId="29" fillId="0" borderId="8" xfId="71" applyFont="1" applyBorder="1" applyAlignment="1">
      <alignment horizontal="center" vertical="center"/>
    </xf>
    <xf numFmtId="0" fontId="28" fillId="0" borderId="0" xfId="71" applyFont="1" applyAlignment="1">
      <alignment horizontal="center" vertical="center"/>
    </xf>
    <xf numFmtId="0" fontId="28" fillId="0" borderId="0" xfId="71" applyFont="1" applyAlignment="1">
      <alignment horizontal="center" vertical="center" wrapText="1"/>
    </xf>
    <xf numFmtId="4" fontId="29" fillId="15" borderId="6" xfId="2" applyNumberFormat="1" applyFont="1" applyFill="1" applyBorder="1" applyAlignment="1" applyProtection="1">
      <alignment horizontal="center" vertical="center" wrapText="1"/>
      <protection locked="0"/>
    </xf>
    <xf numFmtId="0" fontId="45" fillId="14" borderId="51" xfId="0" applyFont="1" applyFill="1" applyBorder="1" applyAlignment="1">
      <alignment horizontal="left" wrapText="1"/>
    </xf>
    <xf numFmtId="0" fontId="45" fillId="14" borderId="0" xfId="0" applyFont="1" applyFill="1" applyAlignment="1">
      <alignment horizontal="left" wrapText="1"/>
    </xf>
    <xf numFmtId="0" fontId="45" fillId="14" borderId="50" xfId="0" applyFont="1" applyFill="1" applyBorder="1" applyAlignment="1">
      <alignment horizontal="left" wrapText="1"/>
    </xf>
    <xf numFmtId="0" fontId="33" fillId="0" borderId="66" xfId="0" applyFont="1" applyBorder="1" applyAlignment="1">
      <alignment horizontal="center" vertical="center"/>
    </xf>
    <xf numFmtId="0" fontId="33" fillId="0" borderId="67" xfId="0" applyFont="1" applyBorder="1" applyAlignment="1">
      <alignment horizontal="center" vertical="center"/>
    </xf>
    <xf numFmtId="0" fontId="28" fillId="0" borderId="0" xfId="65" applyFont="1" applyAlignment="1">
      <alignment horizontal="center"/>
    </xf>
    <xf numFmtId="10" fontId="35" fillId="19" borderId="28" xfId="68" applyNumberFormat="1" applyFont="1" applyFill="1" applyBorder="1" applyAlignment="1">
      <alignment horizontal="center" vertical="center"/>
    </xf>
    <xf numFmtId="0" fontId="5" fillId="19" borderId="24" xfId="65" applyFont="1" applyFill="1" applyBorder="1" applyAlignment="1">
      <alignment horizontal="justify" vertical="center" wrapText="1"/>
    </xf>
    <xf numFmtId="0" fontId="5" fillId="19" borderId="25" xfId="65" applyFont="1" applyFill="1" applyBorder="1" applyAlignment="1">
      <alignment horizontal="justify" vertical="center" wrapText="1"/>
    </xf>
    <xf numFmtId="0" fontId="5" fillId="19" borderId="26" xfId="65" applyFont="1" applyFill="1" applyBorder="1" applyAlignment="1">
      <alignment horizontal="justify" vertical="center" wrapText="1"/>
    </xf>
    <xf numFmtId="0" fontId="29" fillId="0" borderId="8" xfId="65" applyFont="1" applyBorder="1" applyAlignment="1">
      <alignment horizontal="center"/>
    </xf>
    <xf numFmtId="0" fontId="29" fillId="0" borderId="8" xfId="65" applyFont="1" applyBorder="1" applyAlignment="1">
      <alignment horizontal="center" wrapText="1"/>
    </xf>
    <xf numFmtId="0" fontId="35" fillId="17" borderId="24" xfId="65" applyFont="1" applyFill="1" applyBorder="1" applyAlignment="1">
      <alignment horizontal="center" vertical="center"/>
    </xf>
    <xf numFmtId="0" fontId="35" fillId="17" borderId="25" xfId="65" applyFont="1" applyFill="1" applyBorder="1" applyAlignment="1">
      <alignment horizontal="center" vertical="center"/>
    </xf>
    <xf numFmtId="0" fontId="35" fillId="17" borderId="26" xfId="65" applyFont="1" applyFill="1" applyBorder="1" applyAlignment="1">
      <alignment horizontal="center" vertical="center"/>
    </xf>
    <xf numFmtId="0" fontId="5" fillId="0" borderId="24" xfId="65" applyFont="1" applyBorder="1" applyAlignment="1">
      <alignment horizontal="left" vertical="center"/>
    </xf>
    <xf numFmtId="0" fontId="5" fillId="0" borderId="25" xfId="65" applyFont="1" applyBorder="1" applyAlignment="1">
      <alignment horizontal="left" vertical="center"/>
    </xf>
    <xf numFmtId="0" fontId="5" fillId="0" borderId="26" xfId="65" applyFont="1" applyBorder="1" applyAlignment="1">
      <alignment horizontal="left" vertical="center"/>
    </xf>
    <xf numFmtId="0" fontId="35" fillId="0" borderId="35" xfId="65" applyFont="1" applyBorder="1" applyAlignment="1">
      <alignment horizontal="center" vertical="center"/>
    </xf>
    <xf numFmtId="0" fontId="35" fillId="0" borderId="36" xfId="65" applyFont="1" applyBorder="1" applyAlignment="1">
      <alignment horizontal="center" vertical="center"/>
    </xf>
    <xf numFmtId="0" fontId="35" fillId="0" borderId="40" xfId="65" applyFont="1" applyBorder="1" applyAlignment="1">
      <alignment horizontal="center" vertical="center"/>
    </xf>
    <xf numFmtId="0" fontId="35" fillId="0" borderId="41" xfId="65" applyFont="1" applyBorder="1" applyAlignment="1">
      <alignment horizontal="center" vertical="center"/>
    </xf>
    <xf numFmtId="0" fontId="42" fillId="17" borderId="37" xfId="65" applyFont="1" applyFill="1" applyBorder="1" applyAlignment="1">
      <alignment horizontal="center" vertical="center"/>
    </xf>
    <xf numFmtId="0" fontId="42" fillId="17" borderId="38" xfId="65" applyFont="1" applyFill="1" applyBorder="1" applyAlignment="1">
      <alignment horizontal="center" vertical="center"/>
    </xf>
    <xf numFmtId="0" fontId="42" fillId="17" borderId="39" xfId="65" applyFont="1" applyFill="1" applyBorder="1" applyAlignment="1">
      <alignment horizontal="center" vertical="center"/>
    </xf>
    <xf numFmtId="0" fontId="35" fillId="17" borderId="42" xfId="65" applyFont="1" applyFill="1" applyBorder="1" applyAlignment="1">
      <alignment horizontal="center" vertical="center"/>
    </xf>
    <xf numFmtId="0" fontId="35" fillId="17" borderId="43" xfId="65" applyFont="1" applyFill="1" applyBorder="1" applyAlignment="1">
      <alignment horizontal="center" vertical="center"/>
    </xf>
    <xf numFmtId="0" fontId="35" fillId="17" borderId="44" xfId="65" applyFont="1" applyFill="1" applyBorder="1" applyAlignment="1">
      <alignment horizontal="center" vertical="center"/>
    </xf>
    <xf numFmtId="0" fontId="5" fillId="0" borderId="24" xfId="65" applyFont="1" applyBorder="1" applyAlignment="1">
      <alignment horizontal="right" vertical="center"/>
    </xf>
    <xf numFmtId="0" fontId="5" fillId="0" borderId="31" xfId="65" applyFont="1" applyBorder="1" applyAlignment="1">
      <alignment horizontal="right" vertical="center"/>
    </xf>
    <xf numFmtId="176" fontId="35" fillId="0" borderId="29" xfId="68" applyNumberFormat="1" applyFont="1" applyBorder="1" applyAlignment="1">
      <alignment horizontal="center" vertical="center"/>
    </xf>
    <xf numFmtId="176" fontId="35" fillId="0" borderId="32" xfId="68" applyNumberFormat="1" applyFont="1" applyBorder="1" applyAlignment="1">
      <alignment horizontal="center" vertical="center"/>
    </xf>
    <xf numFmtId="176" fontId="35" fillId="0" borderId="33" xfId="68" applyNumberFormat="1" applyFont="1" applyBorder="1" applyAlignment="1">
      <alignment horizontal="center" vertical="center"/>
    </xf>
    <xf numFmtId="10" fontId="35" fillId="19" borderId="35" xfId="68" applyNumberFormat="1" applyFont="1" applyFill="1" applyBorder="1" applyAlignment="1">
      <alignment horizontal="center" vertical="center"/>
    </xf>
    <xf numFmtId="10" fontId="35" fillId="19" borderId="36" xfId="68" applyNumberFormat="1" applyFont="1" applyFill="1" applyBorder="1" applyAlignment="1">
      <alignment horizontal="center" vertical="center"/>
    </xf>
    <xf numFmtId="10" fontId="35" fillId="19" borderId="40" xfId="68" applyNumberFormat="1" applyFont="1" applyFill="1" applyBorder="1" applyAlignment="1">
      <alignment horizontal="center" vertical="center"/>
    </xf>
    <xf numFmtId="10" fontId="35" fillId="19" borderId="41" xfId="68" applyNumberFormat="1" applyFont="1" applyFill="1" applyBorder="1" applyAlignment="1">
      <alignment horizontal="center" vertical="center"/>
    </xf>
    <xf numFmtId="0" fontId="37" fillId="0" borderId="3" xfId="65" applyFont="1" applyBorder="1" applyAlignment="1">
      <alignment horizontal="center"/>
    </xf>
    <xf numFmtId="0" fontId="37" fillId="0" borderId="8" xfId="65" applyFont="1" applyBorder="1" applyAlignment="1">
      <alignment horizontal="center"/>
    </xf>
    <xf numFmtId="0" fontId="37" fillId="0" borderId="2" xfId="65" applyFont="1" applyBorder="1" applyAlignment="1">
      <alignment horizontal="center"/>
    </xf>
    <xf numFmtId="0" fontId="38" fillId="17" borderId="24" xfId="65" applyFont="1" applyFill="1" applyBorder="1" applyAlignment="1">
      <alignment horizontal="center" vertical="center" wrapText="1"/>
    </xf>
    <xf numFmtId="0" fontId="38" fillId="17" borderId="25" xfId="65" applyFont="1" applyFill="1" applyBorder="1" applyAlignment="1">
      <alignment horizontal="center" vertical="center" wrapText="1"/>
    </xf>
    <xf numFmtId="0" fontId="38" fillId="17" borderId="26" xfId="65" applyFont="1" applyFill="1" applyBorder="1" applyAlignment="1">
      <alignment horizontal="center" vertical="center" wrapText="1"/>
    </xf>
    <xf numFmtId="0" fontId="39" fillId="18" borderId="27" xfId="65" applyFont="1" applyFill="1" applyBorder="1" applyAlignment="1">
      <alignment horizontal="center" vertical="center" wrapText="1"/>
    </xf>
    <xf numFmtId="0" fontId="39" fillId="18" borderId="28" xfId="65" applyFont="1" applyFill="1" applyBorder="1" applyAlignment="1">
      <alignment horizontal="center" vertical="center" wrapText="1"/>
    </xf>
    <xf numFmtId="0" fontId="39" fillId="18" borderId="28" xfId="65" applyFont="1" applyFill="1" applyBorder="1" applyAlignment="1">
      <alignment horizontal="center" vertical="center"/>
    </xf>
    <xf numFmtId="0" fontId="39" fillId="18" borderId="29" xfId="65" applyFont="1" applyFill="1" applyBorder="1" applyAlignment="1">
      <alignment horizontal="center" vertical="center" wrapText="1"/>
    </xf>
    <xf numFmtId="0" fontId="39" fillId="18" borderId="32" xfId="65" applyFont="1" applyFill="1" applyBorder="1" applyAlignment="1">
      <alignment horizontal="center" vertical="center" wrapText="1"/>
    </xf>
    <xf numFmtId="0" fontId="39" fillId="18" borderId="33" xfId="65" applyFont="1" applyFill="1" applyBorder="1" applyAlignment="1">
      <alignment horizontal="center" vertical="center" wrapText="1"/>
    </xf>
    <xf numFmtId="0" fontId="39" fillId="18" borderId="30" xfId="65" applyFont="1" applyFill="1" applyBorder="1" applyAlignment="1">
      <alignment horizontal="center" vertical="center"/>
    </xf>
    <xf numFmtId="0" fontId="39" fillId="18" borderId="25" xfId="65" applyFont="1" applyFill="1" applyBorder="1" applyAlignment="1">
      <alignment horizontal="center" vertical="center"/>
    </xf>
    <xf numFmtId="0" fontId="39" fillId="18" borderId="31" xfId="65" applyFont="1" applyFill="1" applyBorder="1" applyAlignment="1">
      <alignment horizontal="center" vertical="center"/>
    </xf>
  </cellXfs>
  <cellStyles count="87">
    <cellStyle name="60% - Accent1" xfId="9" xr:uid="{00000000-0005-0000-0000-000000000000}"/>
    <cellStyle name="Accent1" xfId="10" xr:uid="{00000000-0005-0000-0000-000001000000}"/>
    <cellStyle name="Check Cell" xfId="11" xr:uid="{00000000-0005-0000-0000-000002000000}"/>
    <cellStyle name="Data" xfId="12" xr:uid="{00000000-0005-0000-0000-000003000000}"/>
    <cellStyle name="Euro" xfId="13" xr:uid="{00000000-0005-0000-0000-000004000000}"/>
    <cellStyle name="Excel Built-in Normal" xfId="14" xr:uid="{00000000-0005-0000-0000-000005000000}"/>
    <cellStyle name="Excel Built-in Normal 1" xfId="15" xr:uid="{00000000-0005-0000-0000-000006000000}"/>
    <cellStyle name="Excel_BuiltIn_Comma" xfId="16" xr:uid="{00000000-0005-0000-0000-000007000000}"/>
    <cellStyle name="Fixo" xfId="17" xr:uid="{00000000-0005-0000-0000-000008000000}"/>
    <cellStyle name="Good" xfId="18" xr:uid="{00000000-0005-0000-0000-000009000000}"/>
    <cellStyle name="HEADER" xfId="19" xr:uid="{00000000-0005-0000-0000-00000A000000}"/>
    <cellStyle name="Input" xfId="20" xr:uid="{00000000-0005-0000-0000-00000B000000}"/>
    <cellStyle name="Linked Cell" xfId="21" xr:uid="{00000000-0005-0000-0000-00000C000000}"/>
    <cellStyle name="Milliers [0]_after_discount" xfId="22" xr:uid="{00000000-0005-0000-0000-00000D000000}"/>
    <cellStyle name="Milliers_after_discount" xfId="23" xr:uid="{00000000-0005-0000-0000-00000E000000}"/>
    <cellStyle name="Model" xfId="24" xr:uid="{00000000-0005-0000-0000-00000F000000}"/>
    <cellStyle name="Moeda 2" xfId="25" xr:uid="{00000000-0005-0000-0000-000011000000}"/>
    <cellStyle name="Moeda 3" xfId="26" xr:uid="{00000000-0005-0000-0000-000012000000}"/>
    <cellStyle name="Monétaire [0]_after_discount" xfId="27" xr:uid="{00000000-0005-0000-0000-000013000000}"/>
    <cellStyle name="Monétaire_after_discount" xfId="28" xr:uid="{00000000-0005-0000-0000-000014000000}"/>
    <cellStyle name="Neutral" xfId="29" xr:uid="{00000000-0005-0000-0000-000015000000}"/>
    <cellStyle name="Normal" xfId="0" builtinId="0"/>
    <cellStyle name="Normal 10" xfId="65" xr:uid="{00000000-0005-0000-0000-000017000000}"/>
    <cellStyle name="Normal 2" xfId="2" xr:uid="{00000000-0005-0000-0000-000018000000}"/>
    <cellStyle name="Normal 2 2" xfId="30" xr:uid="{00000000-0005-0000-0000-000019000000}"/>
    <cellStyle name="Normal 2 2 2" xfId="63" xr:uid="{00000000-0005-0000-0000-00001A000000}"/>
    <cellStyle name="Normal 2 3" xfId="62" xr:uid="{00000000-0005-0000-0000-00001B000000}"/>
    <cellStyle name="Normal 2 4" xfId="84" xr:uid="{67DFCEED-DA08-41DC-8F5F-EB254372D18F}"/>
    <cellStyle name="Normal 2 5" xfId="71" xr:uid="{B28662DF-223F-450A-841D-94C6201949E0}"/>
    <cellStyle name="Normal 3" xfId="31" xr:uid="{00000000-0005-0000-0000-00001C000000}"/>
    <cellStyle name="Normal 3 2" xfId="79" xr:uid="{F4C6B27E-F970-4AD6-A181-A9634644752D}"/>
    <cellStyle name="Normal 3 3" xfId="82" xr:uid="{73F35B8F-F887-45F3-8BE6-69A4FCEF44AB}"/>
    <cellStyle name="Normal 3 4" xfId="73" xr:uid="{4C6B8565-F873-41F0-90D3-46B824FDC376}"/>
    <cellStyle name="Normal 4" xfId="32" xr:uid="{00000000-0005-0000-0000-00001D000000}"/>
    <cellStyle name="Normal 4 2" xfId="66" xr:uid="{00000000-0005-0000-0000-00001E000000}"/>
    <cellStyle name="Normal 4 3" xfId="78" xr:uid="{5EB7C565-7949-46DB-B80B-21F082D1AC1C}"/>
    <cellStyle name="Normal_orç águaFAlameidaII " xfId="5" xr:uid="{00000000-0005-0000-0000-00001F000000}"/>
    <cellStyle name="Note" xfId="33" xr:uid="{00000000-0005-0000-0000-000020000000}"/>
    <cellStyle name="Œ…‹æØ‚è [0.00]_COST_SUM" xfId="34" xr:uid="{00000000-0005-0000-0000-000021000000}"/>
    <cellStyle name="Œ…‹æØ‚è_COST_SUM" xfId="35" xr:uid="{00000000-0005-0000-0000-000022000000}"/>
    <cellStyle name="Percentual" xfId="36" xr:uid="{00000000-0005-0000-0000-000023000000}"/>
    <cellStyle name="Ponto" xfId="37" xr:uid="{00000000-0005-0000-0000-000024000000}"/>
    <cellStyle name="Porcentagem" xfId="1" builtinId="5"/>
    <cellStyle name="Porcentagem 2" xfId="38" xr:uid="{00000000-0005-0000-0000-000026000000}"/>
    <cellStyle name="Porcentagem 2 2" xfId="6" xr:uid="{00000000-0005-0000-0000-000027000000}"/>
    <cellStyle name="Porcentagem 2 2 2" xfId="67" xr:uid="{00000000-0005-0000-0000-000028000000}"/>
    <cellStyle name="Porcentagem 2 2 3" xfId="68" xr:uid="{00000000-0005-0000-0000-000029000000}"/>
    <cellStyle name="Porcentagem 3" xfId="39" xr:uid="{00000000-0005-0000-0000-00002A000000}"/>
    <cellStyle name="Porcentagem 3 2" xfId="40" xr:uid="{00000000-0005-0000-0000-00002B000000}"/>
    <cellStyle name="Porcentagem 4" xfId="41" xr:uid="{00000000-0005-0000-0000-00002C000000}"/>
    <cellStyle name="Porcentagem 5" xfId="42" xr:uid="{00000000-0005-0000-0000-00002D000000}"/>
    <cellStyle name="Separador de m" xfId="43" xr:uid="{00000000-0005-0000-0000-00002E000000}"/>
    <cellStyle name="Separador de milhares 2" xfId="4" xr:uid="{00000000-0005-0000-0000-00002F000000}"/>
    <cellStyle name="Separador de milhares 2 2" xfId="8" xr:uid="{00000000-0005-0000-0000-000030000000}"/>
    <cellStyle name="Separador de milhares 3" xfId="7" xr:uid="{00000000-0005-0000-0000-000031000000}"/>
    <cellStyle name="Separador de milhares 3 2" xfId="44" xr:uid="{00000000-0005-0000-0000-000032000000}"/>
    <cellStyle name="Separador de milhares 4" xfId="45" xr:uid="{00000000-0005-0000-0000-000033000000}"/>
    <cellStyle name="Separador de milhares 5" xfId="46" xr:uid="{00000000-0005-0000-0000-000034000000}"/>
    <cellStyle name="Separador de milhares 6" xfId="47" xr:uid="{00000000-0005-0000-0000-000035000000}"/>
    <cellStyle name="Separador de milhares 6 2" xfId="48" xr:uid="{00000000-0005-0000-0000-000036000000}"/>
    <cellStyle name="Separador de milhares 7" xfId="49" xr:uid="{00000000-0005-0000-0000-000037000000}"/>
    <cellStyle name="Separador de milhares_Modelo Orçamento" xfId="3" xr:uid="{00000000-0005-0000-0000-000038000000}"/>
    <cellStyle name="subhead" xfId="50" xr:uid="{00000000-0005-0000-0000-000039000000}"/>
    <cellStyle name="SUBTIT" xfId="51" xr:uid="{00000000-0005-0000-0000-00003A000000}"/>
    <cellStyle name="SUBTIT 2" xfId="52" xr:uid="{00000000-0005-0000-0000-00003B000000}"/>
    <cellStyle name="Título 1 1" xfId="53" xr:uid="{00000000-0005-0000-0000-00003C000000}"/>
    <cellStyle name="Titulo1" xfId="54" xr:uid="{00000000-0005-0000-0000-00003D000000}"/>
    <cellStyle name="Titulo2" xfId="55" xr:uid="{00000000-0005-0000-0000-00003E000000}"/>
    <cellStyle name="Vírgula 2" xfId="56" xr:uid="{00000000-0005-0000-0000-000040000000}"/>
    <cellStyle name="Vírgula 2 2" xfId="57" xr:uid="{00000000-0005-0000-0000-000041000000}"/>
    <cellStyle name="Vírgula 2 2 2" xfId="81" xr:uid="{F177DCE8-6141-494C-9323-A5DA96E3AD66}"/>
    <cellStyle name="Vírgula 2 3" xfId="75" xr:uid="{927FA4D3-756E-42FA-8A54-6382A29F5F80}"/>
    <cellStyle name="Vírgula 3" xfId="58" xr:uid="{00000000-0005-0000-0000-000042000000}"/>
    <cellStyle name="Vírgula 3 2" xfId="72" xr:uid="{13C1DD93-6ABE-4FD9-9061-D906DD276959}"/>
    <cellStyle name="Vírgula 3 3" xfId="74" xr:uid="{41111F80-884C-41B7-8023-C0F1434B036F}"/>
    <cellStyle name="Vírgula 3 4" xfId="80" xr:uid="{ACBEC4CA-D0B3-4786-8A6C-BA3AE599EE55}"/>
    <cellStyle name="Vírgula 3 5" xfId="83" xr:uid="{306D00DB-0E34-4801-9487-AB406DBFDAE8}"/>
    <cellStyle name="Vírgula 3 6" xfId="85" xr:uid="{F3FDFDF2-D65E-4C2F-A0D0-AA0DD931DB4B}"/>
    <cellStyle name="Vírgula 3 7" xfId="70" xr:uid="{4D13B0C2-8B46-4787-BA06-B67B64CFFE11}"/>
    <cellStyle name="Vírgula 4" xfId="59" xr:uid="{00000000-0005-0000-0000-000043000000}"/>
    <cellStyle name="Vírgula 4 2" xfId="77" xr:uid="{3B4C0113-F31F-4894-BED0-F96EEDBE3BC7}"/>
    <cellStyle name="Vírgula 4 3" xfId="76" xr:uid="{2A9F7258-DB6B-4318-875D-989990596BAF}"/>
    <cellStyle name="Vírgula 5" xfId="60" xr:uid="{00000000-0005-0000-0000-000044000000}"/>
    <cellStyle name="Vírgula 6" xfId="64" xr:uid="{00000000-0005-0000-0000-000045000000}"/>
    <cellStyle name="Vírgula 7" xfId="69" xr:uid="{675077C3-FF9C-431A-9090-8C8770D760DE}"/>
    <cellStyle name="Vírgula 8" xfId="86" xr:uid="{7D3F219A-8A66-45D8-A5DF-F6B25EFC61EB}"/>
    <cellStyle name="Warning Text" xfId="61" xr:uid="{00000000-0005-0000-0000-000046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129541</xdr:colOff>
      <xdr:row>25</xdr:row>
      <xdr:rowOff>87629</xdr:rowOff>
    </xdr:from>
    <xdr:to>
      <xdr:col>8</xdr:col>
      <xdr:colOff>1005835</xdr:colOff>
      <xdr:row>28</xdr:row>
      <xdr:rowOff>34289</xdr:rowOff>
    </xdr:to>
    <xdr:sp macro="" textlink="">
      <xdr:nvSpPr>
        <xdr:cNvPr id="2" name="Text Box 7">
          <a:extLst>
            <a:ext uri="{FF2B5EF4-FFF2-40B4-BE49-F238E27FC236}">
              <a16:creationId xmlns:a16="http://schemas.microsoft.com/office/drawing/2014/main" id="{2F99C2DA-C433-43C1-97C4-057B4EE8EDFE}"/>
            </a:ext>
          </a:extLst>
        </xdr:cNvPr>
        <xdr:cNvSpPr txBox="1">
          <a:spLocks noChangeArrowheads="1"/>
        </xdr:cNvSpPr>
      </xdr:nvSpPr>
      <xdr:spPr bwMode="auto">
        <a:xfrm>
          <a:off x="129541" y="8629649"/>
          <a:ext cx="12953994" cy="373380"/>
        </a:xfrm>
        <a:prstGeom prst="rect">
          <a:avLst/>
        </a:prstGeom>
        <a:noFill/>
        <a:ln w="9525">
          <a:noFill/>
          <a:miter lim="800000"/>
          <a:headEnd/>
          <a:tailEnd/>
        </a:ln>
      </xdr:spPr>
      <xdr:txBody>
        <a:bodyPr vertOverflow="clip" wrap="square" lIns="27432" tIns="22860" rIns="27432" bIns="0" anchor="t" upright="1"/>
        <a:lstStyle/>
        <a:p>
          <a:pPr algn="ctr"/>
          <a:r>
            <a:rPr lang="pt-BR" sz="1100" b="1" i="1">
              <a:solidFill>
                <a:sysClr val="windowText" lastClr="000000"/>
              </a:solidFill>
              <a:effectLst/>
              <a:latin typeface="+mn-lt"/>
              <a:ea typeface="+mn-ea"/>
              <a:cs typeface="+mn-cs"/>
            </a:rPr>
            <a:t> Prefeitura Municipal de Carvalhos– MG</a:t>
          </a:r>
          <a:endParaRPr lang="pt-BR">
            <a:solidFill>
              <a:sysClr val="windowText" lastClr="000000"/>
            </a:solidFill>
            <a:effectLst/>
          </a:endParaRPr>
        </a:p>
        <a:p>
          <a:pPr algn="ctr"/>
          <a:r>
            <a:rPr lang="pt-BR" sz="1100" i="1">
              <a:effectLst/>
              <a:latin typeface="+mn-lt"/>
              <a:ea typeface="+mn-ea"/>
              <a:cs typeface="+mn-cs"/>
            </a:rPr>
            <a:t> </a:t>
          </a:r>
          <a:endParaRPr lang="pt-BR">
            <a:effectLst/>
          </a:endParaRPr>
        </a:p>
      </xdr:txBody>
    </xdr:sp>
    <xdr:clientData/>
  </xdr:twoCellAnchor>
  <xdr:twoCellAnchor>
    <xdr:from>
      <xdr:col>1</xdr:col>
      <xdr:colOff>1032510</xdr:colOff>
      <xdr:row>0</xdr:row>
      <xdr:rowOff>0</xdr:rowOff>
    </xdr:from>
    <xdr:to>
      <xdr:col>5</xdr:col>
      <xdr:colOff>701040</xdr:colOff>
      <xdr:row>1</xdr:row>
      <xdr:rowOff>40259</xdr:rowOff>
    </xdr:to>
    <xdr:sp macro="" textlink="">
      <xdr:nvSpPr>
        <xdr:cNvPr id="3" name="Text Box 6">
          <a:extLst>
            <a:ext uri="{FF2B5EF4-FFF2-40B4-BE49-F238E27FC236}">
              <a16:creationId xmlns:a16="http://schemas.microsoft.com/office/drawing/2014/main" id="{3F2AB5D6-117E-4C8C-9B86-8809D3AEAD6D}"/>
            </a:ext>
          </a:extLst>
        </xdr:cNvPr>
        <xdr:cNvSpPr txBox="1">
          <a:spLocks noChangeArrowheads="1"/>
        </xdr:cNvSpPr>
      </xdr:nvSpPr>
      <xdr:spPr bwMode="auto">
        <a:xfrm>
          <a:off x="1405890" y="0"/>
          <a:ext cx="8149590" cy="85979"/>
        </a:xfrm>
        <a:prstGeom prst="rect">
          <a:avLst/>
        </a:prstGeom>
        <a:noFill/>
        <a:ln w="9525">
          <a:noFill/>
          <a:miter lim="800000"/>
          <a:headEnd/>
          <a:tailEnd/>
        </a:ln>
      </xdr:spPr>
      <xdr:txBody>
        <a:bodyPr vertOverflow="clip" wrap="square" lIns="27432" tIns="22860" rIns="0" bIns="0" anchor="ctr" upright="1"/>
        <a:lstStyle/>
        <a:p>
          <a:pPr algn="ctr"/>
          <a:endParaRPr lang="pt-BR" sz="1100">
            <a:effectLst/>
            <a:latin typeface="+mn-lt"/>
            <a:ea typeface="+mn-ea"/>
            <a:cs typeface="+mn-cs"/>
          </a:endParaRPr>
        </a:p>
        <a:p>
          <a:pPr algn="ctr" rtl="0">
            <a:defRPr sz="1000"/>
          </a:pPr>
          <a:endParaRPr lang="pt-BR" sz="1050" b="1" i="0" u="none" strike="noStrike" baseline="0">
            <a:solidFill>
              <a:srgbClr val="FF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17/PMBF/CAL&#199;AMENTO%20SANTA%20TEREZINHA/PLANILHA%20M&#218;LTIPLA%202.3_BIAS%20FORTES_REV%2003.xls" TargetMode="External"/><Relationship Id="rId1" Type="http://schemas.openxmlformats.org/officeDocument/2006/relationships/externalLinkPath" Target="/2017/PMBF/CAL&#199;AMENTO%20SANTA%20TEREZINHA/PLANILHA%20M&#218;LTIPLA%202.3_BIAS%20FORTES_REV%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17\PMBF\CAL&#199;AMENTO%20SANTA%20TEREZINHA\PLANILHA%20M&#218;LTIPLA%202.3_BIAS%20FORTES_REV%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idor\projetos\Meus%20documentos\Planilhas\OR&#199;AMENTO%20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OneDrive\NOTEBOOK%20DELL\HD%20DO%20NOTEBOOK\HD%20EXTERNO%202022\2022\PM%20BOM%20JARDIM\CAL&#199;AMENTO%20TABOAO%20CONV%20931361_2022\CONV.%20ESTADUAL\PLANILHA%20CAL&#199;AMENTO%20TABO&#195;O_REV%20FINAL%2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sheetData sheetId="1"/>
      <sheetData sheetId="2">
        <row r="29">
          <cell r="G29">
            <v>42826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sheetData sheetId="1"/>
      <sheetData sheetId="2">
        <row r="29">
          <cell r="G29">
            <v>42826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
      <sheetName val="ORÇAMENTO"/>
      <sheetName val="CONCRETO FUNDAÇÃO"/>
      <sheetName val="CONCRETO ESTRUTURA"/>
      <sheetName val="PARETO  |  ABC"/>
      <sheetName val="GRÁFICO"/>
    </sheetNames>
    <sheetDataSet>
      <sheetData sheetId="0">
        <row r="8">
          <cell r="G8">
            <v>2.89</v>
          </cell>
        </row>
        <row r="11">
          <cell r="B11" t="str">
            <v xml:space="preserve">  Pedreiro de acabamento</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Orcamentária"/>
      <sheetName val="Memória de Cálculo"/>
      <sheetName val="BDI"/>
      <sheetName val="Cronograma"/>
    </sheetNames>
    <sheetDataSet>
      <sheetData sheetId="0">
        <row r="44">
          <cell r="C44" t="str">
            <v>Priscila Cristina de Paula Neto</v>
          </cell>
        </row>
        <row r="46">
          <cell r="C46" t="str">
            <v>Engenheira Civil</v>
          </cell>
        </row>
        <row r="47">
          <cell r="C47" t="str">
            <v>CREA-MG Nº: 142702/D</v>
          </cell>
        </row>
      </sheetData>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90F61-D92D-47EF-9328-86B41A942344}">
  <sheetPr>
    <pageSetUpPr fitToPage="1"/>
  </sheetPr>
  <dimension ref="A1:O37"/>
  <sheetViews>
    <sheetView showGridLines="0" showZeros="0" tabSelected="1" view="pageBreakPreview" zoomScaleNormal="100" zoomScaleSheetLayoutView="100" workbookViewId="0">
      <selection activeCell="C9" sqref="C9:D9"/>
    </sheetView>
  </sheetViews>
  <sheetFormatPr defaultRowHeight="13.2"/>
  <cols>
    <col min="1" max="1" width="5.44140625" bestFit="1" customWidth="1"/>
    <col min="2" max="2" width="17.109375" customWidth="1"/>
    <col min="3" max="3" width="24.109375" customWidth="1"/>
    <col min="4" max="4" width="72.33203125" customWidth="1"/>
    <col min="5" max="5" width="10.109375" customWidth="1"/>
    <col min="6" max="6" width="15.6640625" customWidth="1"/>
    <col min="7" max="9" width="15.6640625" style="77" customWidth="1"/>
    <col min="10" max="10" width="8.88671875" customWidth="1"/>
    <col min="11" max="12" width="12" bestFit="1" customWidth="1"/>
    <col min="14" max="14" width="20.44140625" customWidth="1"/>
    <col min="257" max="257" width="5.44140625" bestFit="1" customWidth="1"/>
    <col min="258" max="258" width="17.109375" customWidth="1"/>
    <col min="259" max="259" width="24.109375" customWidth="1"/>
    <col min="260" max="260" width="72.33203125" customWidth="1"/>
    <col min="261" max="261" width="10.109375" customWidth="1"/>
    <col min="262" max="265" width="15.6640625" customWidth="1"/>
    <col min="267" max="268" width="12" bestFit="1" customWidth="1"/>
    <col min="270" max="270" width="20.44140625" customWidth="1"/>
    <col min="513" max="513" width="5.44140625" bestFit="1" customWidth="1"/>
    <col min="514" max="514" width="17.109375" customWidth="1"/>
    <col min="515" max="515" width="24.109375" customWidth="1"/>
    <col min="516" max="516" width="72.33203125" customWidth="1"/>
    <col min="517" max="517" width="10.109375" customWidth="1"/>
    <col min="518" max="521" width="15.6640625" customWidth="1"/>
    <col min="523" max="524" width="12" bestFit="1" customWidth="1"/>
    <col min="526" max="526" width="20.44140625" customWidth="1"/>
    <col min="769" max="769" width="5.44140625" bestFit="1" customWidth="1"/>
    <col min="770" max="770" width="17.109375" customWidth="1"/>
    <col min="771" max="771" width="24.109375" customWidth="1"/>
    <col min="772" max="772" width="72.33203125" customWidth="1"/>
    <col min="773" max="773" width="10.109375" customWidth="1"/>
    <col min="774" max="777" width="15.6640625" customWidth="1"/>
    <col min="779" max="780" width="12" bestFit="1" customWidth="1"/>
    <col min="782" max="782" width="20.44140625" customWidth="1"/>
    <col min="1025" max="1025" width="5.44140625" bestFit="1" customWidth="1"/>
    <col min="1026" max="1026" width="17.109375" customWidth="1"/>
    <col min="1027" max="1027" width="24.109375" customWidth="1"/>
    <col min="1028" max="1028" width="72.33203125" customWidth="1"/>
    <col min="1029" max="1029" width="10.109375" customWidth="1"/>
    <col min="1030" max="1033" width="15.6640625" customWidth="1"/>
    <col min="1035" max="1036" width="12" bestFit="1" customWidth="1"/>
    <col min="1038" max="1038" width="20.44140625" customWidth="1"/>
    <col min="1281" max="1281" width="5.44140625" bestFit="1" customWidth="1"/>
    <col min="1282" max="1282" width="17.109375" customWidth="1"/>
    <col min="1283" max="1283" width="24.109375" customWidth="1"/>
    <col min="1284" max="1284" width="72.33203125" customWidth="1"/>
    <col min="1285" max="1285" width="10.109375" customWidth="1"/>
    <col min="1286" max="1289" width="15.6640625" customWidth="1"/>
    <col min="1291" max="1292" width="12" bestFit="1" customWidth="1"/>
    <col min="1294" max="1294" width="20.44140625" customWidth="1"/>
    <col min="1537" max="1537" width="5.44140625" bestFit="1" customWidth="1"/>
    <col min="1538" max="1538" width="17.109375" customWidth="1"/>
    <col min="1539" max="1539" width="24.109375" customWidth="1"/>
    <col min="1540" max="1540" width="72.33203125" customWidth="1"/>
    <col min="1541" max="1541" width="10.109375" customWidth="1"/>
    <col min="1542" max="1545" width="15.6640625" customWidth="1"/>
    <col min="1547" max="1548" width="12" bestFit="1" customWidth="1"/>
    <col min="1550" max="1550" width="20.44140625" customWidth="1"/>
    <col min="1793" max="1793" width="5.44140625" bestFit="1" customWidth="1"/>
    <col min="1794" max="1794" width="17.109375" customWidth="1"/>
    <col min="1795" max="1795" width="24.109375" customWidth="1"/>
    <col min="1796" max="1796" width="72.33203125" customWidth="1"/>
    <col min="1797" max="1797" width="10.109375" customWidth="1"/>
    <col min="1798" max="1801" width="15.6640625" customWidth="1"/>
    <col min="1803" max="1804" width="12" bestFit="1" customWidth="1"/>
    <col min="1806" max="1806" width="20.44140625" customWidth="1"/>
    <col min="2049" max="2049" width="5.44140625" bestFit="1" customWidth="1"/>
    <col min="2050" max="2050" width="17.109375" customWidth="1"/>
    <col min="2051" max="2051" width="24.109375" customWidth="1"/>
    <col min="2052" max="2052" width="72.33203125" customWidth="1"/>
    <col min="2053" max="2053" width="10.109375" customWidth="1"/>
    <col min="2054" max="2057" width="15.6640625" customWidth="1"/>
    <col min="2059" max="2060" width="12" bestFit="1" customWidth="1"/>
    <col min="2062" max="2062" width="20.44140625" customWidth="1"/>
    <col min="2305" max="2305" width="5.44140625" bestFit="1" customWidth="1"/>
    <col min="2306" max="2306" width="17.109375" customWidth="1"/>
    <col min="2307" max="2307" width="24.109375" customWidth="1"/>
    <col min="2308" max="2308" width="72.33203125" customWidth="1"/>
    <col min="2309" max="2309" width="10.109375" customWidth="1"/>
    <col min="2310" max="2313" width="15.6640625" customWidth="1"/>
    <col min="2315" max="2316" width="12" bestFit="1" customWidth="1"/>
    <col min="2318" max="2318" width="20.44140625" customWidth="1"/>
    <col min="2561" max="2561" width="5.44140625" bestFit="1" customWidth="1"/>
    <col min="2562" max="2562" width="17.109375" customWidth="1"/>
    <col min="2563" max="2563" width="24.109375" customWidth="1"/>
    <col min="2564" max="2564" width="72.33203125" customWidth="1"/>
    <col min="2565" max="2565" width="10.109375" customWidth="1"/>
    <col min="2566" max="2569" width="15.6640625" customWidth="1"/>
    <col min="2571" max="2572" width="12" bestFit="1" customWidth="1"/>
    <col min="2574" max="2574" width="20.44140625" customWidth="1"/>
    <col min="2817" max="2817" width="5.44140625" bestFit="1" customWidth="1"/>
    <col min="2818" max="2818" width="17.109375" customWidth="1"/>
    <col min="2819" max="2819" width="24.109375" customWidth="1"/>
    <col min="2820" max="2820" width="72.33203125" customWidth="1"/>
    <col min="2821" max="2821" width="10.109375" customWidth="1"/>
    <col min="2822" max="2825" width="15.6640625" customWidth="1"/>
    <col min="2827" max="2828" width="12" bestFit="1" customWidth="1"/>
    <col min="2830" max="2830" width="20.44140625" customWidth="1"/>
    <col min="3073" max="3073" width="5.44140625" bestFit="1" customWidth="1"/>
    <col min="3074" max="3074" width="17.109375" customWidth="1"/>
    <col min="3075" max="3075" width="24.109375" customWidth="1"/>
    <col min="3076" max="3076" width="72.33203125" customWidth="1"/>
    <col min="3077" max="3077" width="10.109375" customWidth="1"/>
    <col min="3078" max="3081" width="15.6640625" customWidth="1"/>
    <col min="3083" max="3084" width="12" bestFit="1" customWidth="1"/>
    <col min="3086" max="3086" width="20.44140625" customWidth="1"/>
    <col min="3329" max="3329" width="5.44140625" bestFit="1" customWidth="1"/>
    <col min="3330" max="3330" width="17.109375" customWidth="1"/>
    <col min="3331" max="3331" width="24.109375" customWidth="1"/>
    <col min="3332" max="3332" width="72.33203125" customWidth="1"/>
    <col min="3333" max="3333" width="10.109375" customWidth="1"/>
    <col min="3334" max="3337" width="15.6640625" customWidth="1"/>
    <col min="3339" max="3340" width="12" bestFit="1" customWidth="1"/>
    <col min="3342" max="3342" width="20.44140625" customWidth="1"/>
    <col min="3585" max="3585" width="5.44140625" bestFit="1" customWidth="1"/>
    <col min="3586" max="3586" width="17.109375" customWidth="1"/>
    <col min="3587" max="3587" width="24.109375" customWidth="1"/>
    <col min="3588" max="3588" width="72.33203125" customWidth="1"/>
    <col min="3589" max="3589" width="10.109375" customWidth="1"/>
    <col min="3590" max="3593" width="15.6640625" customWidth="1"/>
    <col min="3595" max="3596" width="12" bestFit="1" customWidth="1"/>
    <col min="3598" max="3598" width="20.44140625" customWidth="1"/>
    <col min="3841" max="3841" width="5.44140625" bestFit="1" customWidth="1"/>
    <col min="3842" max="3842" width="17.109375" customWidth="1"/>
    <col min="3843" max="3843" width="24.109375" customWidth="1"/>
    <col min="3844" max="3844" width="72.33203125" customWidth="1"/>
    <col min="3845" max="3845" width="10.109375" customWidth="1"/>
    <col min="3846" max="3849" width="15.6640625" customWidth="1"/>
    <col min="3851" max="3852" width="12" bestFit="1" customWidth="1"/>
    <col min="3854" max="3854" width="20.44140625" customWidth="1"/>
    <col min="4097" max="4097" width="5.44140625" bestFit="1" customWidth="1"/>
    <col min="4098" max="4098" width="17.109375" customWidth="1"/>
    <col min="4099" max="4099" width="24.109375" customWidth="1"/>
    <col min="4100" max="4100" width="72.33203125" customWidth="1"/>
    <col min="4101" max="4101" width="10.109375" customWidth="1"/>
    <col min="4102" max="4105" width="15.6640625" customWidth="1"/>
    <col min="4107" max="4108" width="12" bestFit="1" customWidth="1"/>
    <col min="4110" max="4110" width="20.44140625" customWidth="1"/>
    <col min="4353" max="4353" width="5.44140625" bestFit="1" customWidth="1"/>
    <col min="4354" max="4354" width="17.109375" customWidth="1"/>
    <col min="4355" max="4355" width="24.109375" customWidth="1"/>
    <col min="4356" max="4356" width="72.33203125" customWidth="1"/>
    <col min="4357" max="4357" width="10.109375" customWidth="1"/>
    <col min="4358" max="4361" width="15.6640625" customWidth="1"/>
    <col min="4363" max="4364" width="12" bestFit="1" customWidth="1"/>
    <col min="4366" max="4366" width="20.44140625" customWidth="1"/>
    <col min="4609" max="4609" width="5.44140625" bestFit="1" customWidth="1"/>
    <col min="4610" max="4610" width="17.109375" customWidth="1"/>
    <col min="4611" max="4611" width="24.109375" customWidth="1"/>
    <col min="4612" max="4612" width="72.33203125" customWidth="1"/>
    <col min="4613" max="4613" width="10.109375" customWidth="1"/>
    <col min="4614" max="4617" width="15.6640625" customWidth="1"/>
    <col min="4619" max="4620" width="12" bestFit="1" customWidth="1"/>
    <col min="4622" max="4622" width="20.44140625" customWidth="1"/>
    <col min="4865" max="4865" width="5.44140625" bestFit="1" customWidth="1"/>
    <col min="4866" max="4866" width="17.109375" customWidth="1"/>
    <col min="4867" max="4867" width="24.109375" customWidth="1"/>
    <col min="4868" max="4868" width="72.33203125" customWidth="1"/>
    <col min="4869" max="4869" width="10.109375" customWidth="1"/>
    <col min="4870" max="4873" width="15.6640625" customWidth="1"/>
    <col min="4875" max="4876" width="12" bestFit="1" customWidth="1"/>
    <col min="4878" max="4878" width="20.44140625" customWidth="1"/>
    <col min="5121" max="5121" width="5.44140625" bestFit="1" customWidth="1"/>
    <col min="5122" max="5122" width="17.109375" customWidth="1"/>
    <col min="5123" max="5123" width="24.109375" customWidth="1"/>
    <col min="5124" max="5124" width="72.33203125" customWidth="1"/>
    <col min="5125" max="5125" width="10.109375" customWidth="1"/>
    <col min="5126" max="5129" width="15.6640625" customWidth="1"/>
    <col min="5131" max="5132" width="12" bestFit="1" customWidth="1"/>
    <col min="5134" max="5134" width="20.44140625" customWidth="1"/>
    <col min="5377" max="5377" width="5.44140625" bestFit="1" customWidth="1"/>
    <col min="5378" max="5378" width="17.109375" customWidth="1"/>
    <col min="5379" max="5379" width="24.109375" customWidth="1"/>
    <col min="5380" max="5380" width="72.33203125" customWidth="1"/>
    <col min="5381" max="5381" width="10.109375" customWidth="1"/>
    <col min="5382" max="5385" width="15.6640625" customWidth="1"/>
    <col min="5387" max="5388" width="12" bestFit="1" customWidth="1"/>
    <col min="5390" max="5390" width="20.44140625" customWidth="1"/>
    <col min="5633" max="5633" width="5.44140625" bestFit="1" customWidth="1"/>
    <col min="5634" max="5634" width="17.109375" customWidth="1"/>
    <col min="5635" max="5635" width="24.109375" customWidth="1"/>
    <col min="5636" max="5636" width="72.33203125" customWidth="1"/>
    <col min="5637" max="5637" width="10.109375" customWidth="1"/>
    <col min="5638" max="5641" width="15.6640625" customWidth="1"/>
    <col min="5643" max="5644" width="12" bestFit="1" customWidth="1"/>
    <col min="5646" max="5646" width="20.44140625" customWidth="1"/>
    <col min="5889" max="5889" width="5.44140625" bestFit="1" customWidth="1"/>
    <col min="5890" max="5890" width="17.109375" customWidth="1"/>
    <col min="5891" max="5891" width="24.109375" customWidth="1"/>
    <col min="5892" max="5892" width="72.33203125" customWidth="1"/>
    <col min="5893" max="5893" width="10.109375" customWidth="1"/>
    <col min="5894" max="5897" width="15.6640625" customWidth="1"/>
    <col min="5899" max="5900" width="12" bestFit="1" customWidth="1"/>
    <col min="5902" max="5902" width="20.44140625" customWidth="1"/>
    <col min="6145" max="6145" width="5.44140625" bestFit="1" customWidth="1"/>
    <col min="6146" max="6146" width="17.109375" customWidth="1"/>
    <col min="6147" max="6147" width="24.109375" customWidth="1"/>
    <col min="6148" max="6148" width="72.33203125" customWidth="1"/>
    <col min="6149" max="6149" width="10.109375" customWidth="1"/>
    <col min="6150" max="6153" width="15.6640625" customWidth="1"/>
    <col min="6155" max="6156" width="12" bestFit="1" customWidth="1"/>
    <col min="6158" max="6158" width="20.44140625" customWidth="1"/>
    <col min="6401" max="6401" width="5.44140625" bestFit="1" customWidth="1"/>
    <col min="6402" max="6402" width="17.109375" customWidth="1"/>
    <col min="6403" max="6403" width="24.109375" customWidth="1"/>
    <col min="6404" max="6404" width="72.33203125" customWidth="1"/>
    <col min="6405" max="6405" width="10.109375" customWidth="1"/>
    <col min="6406" max="6409" width="15.6640625" customWidth="1"/>
    <col min="6411" max="6412" width="12" bestFit="1" customWidth="1"/>
    <col min="6414" max="6414" width="20.44140625" customWidth="1"/>
    <col min="6657" max="6657" width="5.44140625" bestFit="1" customWidth="1"/>
    <col min="6658" max="6658" width="17.109375" customWidth="1"/>
    <col min="6659" max="6659" width="24.109375" customWidth="1"/>
    <col min="6660" max="6660" width="72.33203125" customWidth="1"/>
    <col min="6661" max="6661" width="10.109375" customWidth="1"/>
    <col min="6662" max="6665" width="15.6640625" customWidth="1"/>
    <col min="6667" max="6668" width="12" bestFit="1" customWidth="1"/>
    <col min="6670" max="6670" width="20.44140625" customWidth="1"/>
    <col min="6913" max="6913" width="5.44140625" bestFit="1" customWidth="1"/>
    <col min="6914" max="6914" width="17.109375" customWidth="1"/>
    <col min="6915" max="6915" width="24.109375" customWidth="1"/>
    <col min="6916" max="6916" width="72.33203125" customWidth="1"/>
    <col min="6917" max="6917" width="10.109375" customWidth="1"/>
    <col min="6918" max="6921" width="15.6640625" customWidth="1"/>
    <col min="6923" max="6924" width="12" bestFit="1" customWidth="1"/>
    <col min="6926" max="6926" width="20.44140625" customWidth="1"/>
    <col min="7169" max="7169" width="5.44140625" bestFit="1" customWidth="1"/>
    <col min="7170" max="7170" width="17.109375" customWidth="1"/>
    <col min="7171" max="7171" width="24.109375" customWidth="1"/>
    <col min="7172" max="7172" width="72.33203125" customWidth="1"/>
    <col min="7173" max="7173" width="10.109375" customWidth="1"/>
    <col min="7174" max="7177" width="15.6640625" customWidth="1"/>
    <col min="7179" max="7180" width="12" bestFit="1" customWidth="1"/>
    <col min="7182" max="7182" width="20.44140625" customWidth="1"/>
    <col min="7425" max="7425" width="5.44140625" bestFit="1" customWidth="1"/>
    <col min="7426" max="7426" width="17.109375" customWidth="1"/>
    <col min="7427" max="7427" width="24.109375" customWidth="1"/>
    <col min="7428" max="7428" width="72.33203125" customWidth="1"/>
    <col min="7429" max="7429" width="10.109375" customWidth="1"/>
    <col min="7430" max="7433" width="15.6640625" customWidth="1"/>
    <col min="7435" max="7436" width="12" bestFit="1" customWidth="1"/>
    <col min="7438" max="7438" width="20.44140625" customWidth="1"/>
    <col min="7681" max="7681" width="5.44140625" bestFit="1" customWidth="1"/>
    <col min="7682" max="7682" width="17.109375" customWidth="1"/>
    <col min="7683" max="7683" width="24.109375" customWidth="1"/>
    <col min="7684" max="7684" width="72.33203125" customWidth="1"/>
    <col min="7685" max="7685" width="10.109375" customWidth="1"/>
    <col min="7686" max="7689" width="15.6640625" customWidth="1"/>
    <col min="7691" max="7692" width="12" bestFit="1" customWidth="1"/>
    <col min="7694" max="7694" width="20.44140625" customWidth="1"/>
    <col min="7937" max="7937" width="5.44140625" bestFit="1" customWidth="1"/>
    <col min="7938" max="7938" width="17.109375" customWidth="1"/>
    <col min="7939" max="7939" width="24.109375" customWidth="1"/>
    <col min="7940" max="7940" width="72.33203125" customWidth="1"/>
    <col min="7941" max="7941" width="10.109375" customWidth="1"/>
    <col min="7942" max="7945" width="15.6640625" customWidth="1"/>
    <col min="7947" max="7948" width="12" bestFit="1" customWidth="1"/>
    <col min="7950" max="7950" width="20.44140625" customWidth="1"/>
    <col min="8193" max="8193" width="5.44140625" bestFit="1" customWidth="1"/>
    <col min="8194" max="8194" width="17.109375" customWidth="1"/>
    <col min="8195" max="8195" width="24.109375" customWidth="1"/>
    <col min="8196" max="8196" width="72.33203125" customWidth="1"/>
    <col min="8197" max="8197" width="10.109375" customWidth="1"/>
    <col min="8198" max="8201" width="15.6640625" customWidth="1"/>
    <col min="8203" max="8204" width="12" bestFit="1" customWidth="1"/>
    <col min="8206" max="8206" width="20.44140625" customWidth="1"/>
    <col min="8449" max="8449" width="5.44140625" bestFit="1" customWidth="1"/>
    <col min="8450" max="8450" width="17.109375" customWidth="1"/>
    <col min="8451" max="8451" width="24.109375" customWidth="1"/>
    <col min="8452" max="8452" width="72.33203125" customWidth="1"/>
    <col min="8453" max="8453" width="10.109375" customWidth="1"/>
    <col min="8454" max="8457" width="15.6640625" customWidth="1"/>
    <col min="8459" max="8460" width="12" bestFit="1" customWidth="1"/>
    <col min="8462" max="8462" width="20.44140625" customWidth="1"/>
    <col min="8705" max="8705" width="5.44140625" bestFit="1" customWidth="1"/>
    <col min="8706" max="8706" width="17.109375" customWidth="1"/>
    <col min="8707" max="8707" width="24.109375" customWidth="1"/>
    <col min="8708" max="8708" width="72.33203125" customWidth="1"/>
    <col min="8709" max="8709" width="10.109375" customWidth="1"/>
    <col min="8710" max="8713" width="15.6640625" customWidth="1"/>
    <col min="8715" max="8716" width="12" bestFit="1" customWidth="1"/>
    <col min="8718" max="8718" width="20.44140625" customWidth="1"/>
    <col min="8961" max="8961" width="5.44140625" bestFit="1" customWidth="1"/>
    <col min="8962" max="8962" width="17.109375" customWidth="1"/>
    <col min="8963" max="8963" width="24.109375" customWidth="1"/>
    <col min="8964" max="8964" width="72.33203125" customWidth="1"/>
    <col min="8965" max="8965" width="10.109375" customWidth="1"/>
    <col min="8966" max="8969" width="15.6640625" customWidth="1"/>
    <col min="8971" max="8972" width="12" bestFit="1" customWidth="1"/>
    <col min="8974" max="8974" width="20.44140625" customWidth="1"/>
    <col min="9217" max="9217" width="5.44140625" bestFit="1" customWidth="1"/>
    <col min="9218" max="9218" width="17.109375" customWidth="1"/>
    <col min="9219" max="9219" width="24.109375" customWidth="1"/>
    <col min="9220" max="9220" width="72.33203125" customWidth="1"/>
    <col min="9221" max="9221" width="10.109375" customWidth="1"/>
    <col min="9222" max="9225" width="15.6640625" customWidth="1"/>
    <col min="9227" max="9228" width="12" bestFit="1" customWidth="1"/>
    <col min="9230" max="9230" width="20.44140625" customWidth="1"/>
    <col min="9473" max="9473" width="5.44140625" bestFit="1" customWidth="1"/>
    <col min="9474" max="9474" width="17.109375" customWidth="1"/>
    <col min="9475" max="9475" width="24.109375" customWidth="1"/>
    <col min="9476" max="9476" width="72.33203125" customWidth="1"/>
    <col min="9477" max="9477" width="10.109375" customWidth="1"/>
    <col min="9478" max="9481" width="15.6640625" customWidth="1"/>
    <col min="9483" max="9484" width="12" bestFit="1" customWidth="1"/>
    <col min="9486" max="9486" width="20.44140625" customWidth="1"/>
    <col min="9729" max="9729" width="5.44140625" bestFit="1" customWidth="1"/>
    <col min="9730" max="9730" width="17.109375" customWidth="1"/>
    <col min="9731" max="9731" width="24.109375" customWidth="1"/>
    <col min="9732" max="9732" width="72.33203125" customWidth="1"/>
    <col min="9733" max="9733" width="10.109375" customWidth="1"/>
    <col min="9734" max="9737" width="15.6640625" customWidth="1"/>
    <col min="9739" max="9740" width="12" bestFit="1" customWidth="1"/>
    <col min="9742" max="9742" width="20.44140625" customWidth="1"/>
    <col min="9985" max="9985" width="5.44140625" bestFit="1" customWidth="1"/>
    <col min="9986" max="9986" width="17.109375" customWidth="1"/>
    <col min="9987" max="9987" width="24.109375" customWidth="1"/>
    <col min="9988" max="9988" width="72.33203125" customWidth="1"/>
    <col min="9989" max="9989" width="10.109375" customWidth="1"/>
    <col min="9990" max="9993" width="15.6640625" customWidth="1"/>
    <col min="9995" max="9996" width="12" bestFit="1" customWidth="1"/>
    <col min="9998" max="9998" width="20.44140625" customWidth="1"/>
    <col min="10241" max="10241" width="5.44140625" bestFit="1" customWidth="1"/>
    <col min="10242" max="10242" width="17.109375" customWidth="1"/>
    <col min="10243" max="10243" width="24.109375" customWidth="1"/>
    <col min="10244" max="10244" width="72.33203125" customWidth="1"/>
    <col min="10245" max="10245" width="10.109375" customWidth="1"/>
    <col min="10246" max="10249" width="15.6640625" customWidth="1"/>
    <col min="10251" max="10252" width="12" bestFit="1" customWidth="1"/>
    <col min="10254" max="10254" width="20.44140625" customWidth="1"/>
    <col min="10497" max="10497" width="5.44140625" bestFit="1" customWidth="1"/>
    <col min="10498" max="10498" width="17.109375" customWidth="1"/>
    <col min="10499" max="10499" width="24.109375" customWidth="1"/>
    <col min="10500" max="10500" width="72.33203125" customWidth="1"/>
    <col min="10501" max="10501" width="10.109375" customWidth="1"/>
    <col min="10502" max="10505" width="15.6640625" customWidth="1"/>
    <col min="10507" max="10508" width="12" bestFit="1" customWidth="1"/>
    <col min="10510" max="10510" width="20.44140625" customWidth="1"/>
    <col min="10753" max="10753" width="5.44140625" bestFit="1" customWidth="1"/>
    <col min="10754" max="10754" width="17.109375" customWidth="1"/>
    <col min="10755" max="10755" width="24.109375" customWidth="1"/>
    <col min="10756" max="10756" width="72.33203125" customWidth="1"/>
    <col min="10757" max="10757" width="10.109375" customWidth="1"/>
    <col min="10758" max="10761" width="15.6640625" customWidth="1"/>
    <col min="10763" max="10764" width="12" bestFit="1" customWidth="1"/>
    <col min="10766" max="10766" width="20.44140625" customWidth="1"/>
    <col min="11009" max="11009" width="5.44140625" bestFit="1" customWidth="1"/>
    <col min="11010" max="11010" width="17.109375" customWidth="1"/>
    <col min="11011" max="11011" width="24.109375" customWidth="1"/>
    <col min="11012" max="11012" width="72.33203125" customWidth="1"/>
    <col min="11013" max="11013" width="10.109375" customWidth="1"/>
    <col min="11014" max="11017" width="15.6640625" customWidth="1"/>
    <col min="11019" max="11020" width="12" bestFit="1" customWidth="1"/>
    <col min="11022" max="11022" width="20.44140625" customWidth="1"/>
    <col min="11265" max="11265" width="5.44140625" bestFit="1" customWidth="1"/>
    <col min="11266" max="11266" width="17.109375" customWidth="1"/>
    <col min="11267" max="11267" width="24.109375" customWidth="1"/>
    <col min="11268" max="11268" width="72.33203125" customWidth="1"/>
    <col min="11269" max="11269" width="10.109375" customWidth="1"/>
    <col min="11270" max="11273" width="15.6640625" customWidth="1"/>
    <col min="11275" max="11276" width="12" bestFit="1" customWidth="1"/>
    <col min="11278" max="11278" width="20.44140625" customWidth="1"/>
    <col min="11521" max="11521" width="5.44140625" bestFit="1" customWidth="1"/>
    <col min="11522" max="11522" width="17.109375" customWidth="1"/>
    <col min="11523" max="11523" width="24.109375" customWidth="1"/>
    <col min="11524" max="11524" width="72.33203125" customWidth="1"/>
    <col min="11525" max="11525" width="10.109375" customWidth="1"/>
    <col min="11526" max="11529" width="15.6640625" customWidth="1"/>
    <col min="11531" max="11532" width="12" bestFit="1" customWidth="1"/>
    <col min="11534" max="11534" width="20.44140625" customWidth="1"/>
    <col min="11777" max="11777" width="5.44140625" bestFit="1" customWidth="1"/>
    <col min="11778" max="11778" width="17.109375" customWidth="1"/>
    <col min="11779" max="11779" width="24.109375" customWidth="1"/>
    <col min="11780" max="11780" width="72.33203125" customWidth="1"/>
    <col min="11781" max="11781" width="10.109375" customWidth="1"/>
    <col min="11782" max="11785" width="15.6640625" customWidth="1"/>
    <col min="11787" max="11788" width="12" bestFit="1" customWidth="1"/>
    <col min="11790" max="11790" width="20.44140625" customWidth="1"/>
    <col min="12033" max="12033" width="5.44140625" bestFit="1" customWidth="1"/>
    <col min="12034" max="12034" width="17.109375" customWidth="1"/>
    <col min="12035" max="12035" width="24.109375" customWidth="1"/>
    <col min="12036" max="12036" width="72.33203125" customWidth="1"/>
    <col min="12037" max="12037" width="10.109375" customWidth="1"/>
    <col min="12038" max="12041" width="15.6640625" customWidth="1"/>
    <col min="12043" max="12044" width="12" bestFit="1" customWidth="1"/>
    <col min="12046" max="12046" width="20.44140625" customWidth="1"/>
    <col min="12289" max="12289" width="5.44140625" bestFit="1" customWidth="1"/>
    <col min="12290" max="12290" width="17.109375" customWidth="1"/>
    <col min="12291" max="12291" width="24.109375" customWidth="1"/>
    <col min="12292" max="12292" width="72.33203125" customWidth="1"/>
    <col min="12293" max="12293" width="10.109375" customWidth="1"/>
    <col min="12294" max="12297" width="15.6640625" customWidth="1"/>
    <col min="12299" max="12300" width="12" bestFit="1" customWidth="1"/>
    <col min="12302" max="12302" width="20.44140625" customWidth="1"/>
    <col min="12545" max="12545" width="5.44140625" bestFit="1" customWidth="1"/>
    <col min="12546" max="12546" width="17.109375" customWidth="1"/>
    <col min="12547" max="12547" width="24.109375" customWidth="1"/>
    <col min="12548" max="12548" width="72.33203125" customWidth="1"/>
    <col min="12549" max="12549" width="10.109375" customWidth="1"/>
    <col min="12550" max="12553" width="15.6640625" customWidth="1"/>
    <col min="12555" max="12556" width="12" bestFit="1" customWidth="1"/>
    <col min="12558" max="12558" width="20.44140625" customWidth="1"/>
    <col min="12801" max="12801" width="5.44140625" bestFit="1" customWidth="1"/>
    <col min="12802" max="12802" width="17.109375" customWidth="1"/>
    <col min="12803" max="12803" width="24.109375" customWidth="1"/>
    <col min="12804" max="12804" width="72.33203125" customWidth="1"/>
    <col min="12805" max="12805" width="10.109375" customWidth="1"/>
    <col min="12806" max="12809" width="15.6640625" customWidth="1"/>
    <col min="12811" max="12812" width="12" bestFit="1" customWidth="1"/>
    <col min="12814" max="12814" width="20.44140625" customWidth="1"/>
    <col min="13057" max="13057" width="5.44140625" bestFit="1" customWidth="1"/>
    <col min="13058" max="13058" width="17.109375" customWidth="1"/>
    <col min="13059" max="13059" width="24.109375" customWidth="1"/>
    <col min="13060" max="13060" width="72.33203125" customWidth="1"/>
    <col min="13061" max="13061" width="10.109375" customWidth="1"/>
    <col min="13062" max="13065" width="15.6640625" customWidth="1"/>
    <col min="13067" max="13068" width="12" bestFit="1" customWidth="1"/>
    <col min="13070" max="13070" width="20.44140625" customWidth="1"/>
    <col min="13313" max="13313" width="5.44140625" bestFit="1" customWidth="1"/>
    <col min="13314" max="13314" width="17.109375" customWidth="1"/>
    <col min="13315" max="13315" width="24.109375" customWidth="1"/>
    <col min="13316" max="13316" width="72.33203125" customWidth="1"/>
    <col min="13317" max="13317" width="10.109375" customWidth="1"/>
    <col min="13318" max="13321" width="15.6640625" customWidth="1"/>
    <col min="13323" max="13324" width="12" bestFit="1" customWidth="1"/>
    <col min="13326" max="13326" width="20.44140625" customWidth="1"/>
    <col min="13569" max="13569" width="5.44140625" bestFit="1" customWidth="1"/>
    <col min="13570" max="13570" width="17.109375" customWidth="1"/>
    <col min="13571" max="13571" width="24.109375" customWidth="1"/>
    <col min="13572" max="13572" width="72.33203125" customWidth="1"/>
    <col min="13573" max="13573" width="10.109375" customWidth="1"/>
    <col min="13574" max="13577" width="15.6640625" customWidth="1"/>
    <col min="13579" max="13580" width="12" bestFit="1" customWidth="1"/>
    <col min="13582" max="13582" width="20.44140625" customWidth="1"/>
    <col min="13825" max="13825" width="5.44140625" bestFit="1" customWidth="1"/>
    <col min="13826" max="13826" width="17.109375" customWidth="1"/>
    <col min="13827" max="13827" width="24.109375" customWidth="1"/>
    <col min="13828" max="13828" width="72.33203125" customWidth="1"/>
    <col min="13829" max="13829" width="10.109375" customWidth="1"/>
    <col min="13830" max="13833" width="15.6640625" customWidth="1"/>
    <col min="13835" max="13836" width="12" bestFit="1" customWidth="1"/>
    <col min="13838" max="13838" width="20.44140625" customWidth="1"/>
    <col min="14081" max="14081" width="5.44140625" bestFit="1" customWidth="1"/>
    <col min="14082" max="14082" width="17.109375" customWidth="1"/>
    <col min="14083" max="14083" width="24.109375" customWidth="1"/>
    <col min="14084" max="14084" width="72.33203125" customWidth="1"/>
    <col min="14085" max="14085" width="10.109375" customWidth="1"/>
    <col min="14086" max="14089" width="15.6640625" customWidth="1"/>
    <col min="14091" max="14092" width="12" bestFit="1" customWidth="1"/>
    <col min="14094" max="14094" width="20.44140625" customWidth="1"/>
    <col min="14337" max="14337" width="5.44140625" bestFit="1" customWidth="1"/>
    <col min="14338" max="14338" width="17.109375" customWidth="1"/>
    <col min="14339" max="14339" width="24.109375" customWidth="1"/>
    <col min="14340" max="14340" width="72.33203125" customWidth="1"/>
    <col min="14341" max="14341" width="10.109375" customWidth="1"/>
    <col min="14342" max="14345" width="15.6640625" customWidth="1"/>
    <col min="14347" max="14348" width="12" bestFit="1" customWidth="1"/>
    <col min="14350" max="14350" width="20.44140625" customWidth="1"/>
    <col min="14593" max="14593" width="5.44140625" bestFit="1" customWidth="1"/>
    <col min="14594" max="14594" width="17.109375" customWidth="1"/>
    <col min="14595" max="14595" width="24.109375" customWidth="1"/>
    <col min="14596" max="14596" width="72.33203125" customWidth="1"/>
    <col min="14597" max="14597" width="10.109375" customWidth="1"/>
    <col min="14598" max="14601" width="15.6640625" customWidth="1"/>
    <col min="14603" max="14604" width="12" bestFit="1" customWidth="1"/>
    <col min="14606" max="14606" width="20.44140625" customWidth="1"/>
    <col min="14849" max="14849" width="5.44140625" bestFit="1" customWidth="1"/>
    <col min="14850" max="14850" width="17.109375" customWidth="1"/>
    <col min="14851" max="14851" width="24.109375" customWidth="1"/>
    <col min="14852" max="14852" width="72.33203125" customWidth="1"/>
    <col min="14853" max="14853" width="10.109375" customWidth="1"/>
    <col min="14854" max="14857" width="15.6640625" customWidth="1"/>
    <col min="14859" max="14860" width="12" bestFit="1" customWidth="1"/>
    <col min="14862" max="14862" width="20.44140625" customWidth="1"/>
    <col min="15105" max="15105" width="5.44140625" bestFit="1" customWidth="1"/>
    <col min="15106" max="15106" width="17.109375" customWidth="1"/>
    <col min="15107" max="15107" width="24.109375" customWidth="1"/>
    <col min="15108" max="15108" width="72.33203125" customWidth="1"/>
    <col min="15109" max="15109" width="10.109375" customWidth="1"/>
    <col min="15110" max="15113" width="15.6640625" customWidth="1"/>
    <col min="15115" max="15116" width="12" bestFit="1" customWidth="1"/>
    <col min="15118" max="15118" width="20.44140625" customWidth="1"/>
    <col min="15361" max="15361" width="5.44140625" bestFit="1" customWidth="1"/>
    <col min="15362" max="15362" width="17.109375" customWidth="1"/>
    <col min="15363" max="15363" width="24.109375" customWidth="1"/>
    <col min="15364" max="15364" width="72.33203125" customWidth="1"/>
    <col min="15365" max="15365" width="10.109375" customWidth="1"/>
    <col min="15366" max="15369" width="15.6640625" customWidth="1"/>
    <col min="15371" max="15372" width="12" bestFit="1" customWidth="1"/>
    <col min="15374" max="15374" width="20.44140625" customWidth="1"/>
    <col min="15617" max="15617" width="5.44140625" bestFit="1" customWidth="1"/>
    <col min="15618" max="15618" width="17.109375" customWidth="1"/>
    <col min="15619" max="15619" width="24.109375" customWidth="1"/>
    <col min="15620" max="15620" width="72.33203125" customWidth="1"/>
    <col min="15621" max="15621" width="10.109375" customWidth="1"/>
    <col min="15622" max="15625" width="15.6640625" customWidth="1"/>
    <col min="15627" max="15628" width="12" bestFit="1" customWidth="1"/>
    <col min="15630" max="15630" width="20.44140625" customWidth="1"/>
    <col min="15873" max="15873" width="5.44140625" bestFit="1" customWidth="1"/>
    <col min="15874" max="15874" width="17.109375" customWidth="1"/>
    <col min="15875" max="15875" width="24.109375" customWidth="1"/>
    <col min="15876" max="15876" width="72.33203125" customWidth="1"/>
    <col min="15877" max="15877" width="10.109375" customWidth="1"/>
    <col min="15878" max="15881" width="15.6640625" customWidth="1"/>
    <col min="15883" max="15884" width="12" bestFit="1" customWidth="1"/>
    <col min="15886" max="15886" width="20.44140625" customWidth="1"/>
    <col min="16129" max="16129" width="5.44140625" bestFit="1" customWidth="1"/>
    <col min="16130" max="16130" width="17.109375" customWidth="1"/>
    <col min="16131" max="16131" width="24.109375" customWidth="1"/>
    <col min="16132" max="16132" width="72.33203125" customWidth="1"/>
    <col min="16133" max="16133" width="10.109375" customWidth="1"/>
    <col min="16134" max="16137" width="15.6640625" customWidth="1"/>
    <col min="16139" max="16140" width="12" bestFit="1" customWidth="1"/>
    <col min="16142" max="16142" width="20.44140625" customWidth="1"/>
  </cols>
  <sheetData>
    <row r="1" spans="1:15" ht="3.75" customHeight="1" thickBot="1">
      <c r="A1" s="108"/>
      <c r="B1" s="108"/>
      <c r="C1" s="108"/>
      <c r="D1" s="108"/>
      <c r="E1" s="108"/>
      <c r="F1" s="108"/>
      <c r="G1" s="109"/>
      <c r="H1" s="109"/>
      <c r="I1" s="109"/>
    </row>
    <row r="2" spans="1:15" s="79" customFormat="1" ht="22.5" customHeight="1">
      <c r="A2" s="265" t="s">
        <v>100</v>
      </c>
      <c r="B2" s="266"/>
      <c r="C2" s="266"/>
      <c r="D2" s="266"/>
      <c r="E2" s="266"/>
      <c r="F2" s="266"/>
      <c r="G2" s="266"/>
      <c r="H2" s="266"/>
      <c r="I2" s="267"/>
      <c r="J2" s="80"/>
      <c r="K2" s="80"/>
      <c r="L2" s="80"/>
      <c r="M2" s="80"/>
      <c r="N2" s="80"/>
      <c r="O2" s="80"/>
    </row>
    <row r="3" spans="1:15" s="70" customFormat="1" ht="19.95" customHeight="1">
      <c r="A3" s="268" t="s">
        <v>124</v>
      </c>
      <c r="B3" s="269"/>
      <c r="C3" s="269"/>
      <c r="D3" s="269"/>
      <c r="E3" s="270"/>
      <c r="F3" s="271" t="s">
        <v>101</v>
      </c>
      <c r="G3" s="269"/>
      <c r="H3" s="269"/>
      <c r="I3" s="272"/>
    </row>
    <row r="4" spans="1:15" s="70" customFormat="1" ht="19.95" customHeight="1">
      <c r="A4" s="268" t="s">
        <v>91</v>
      </c>
      <c r="B4" s="269"/>
      <c r="C4" s="269"/>
      <c r="D4" s="269"/>
      <c r="E4" s="270"/>
      <c r="F4" s="271" t="s">
        <v>145</v>
      </c>
      <c r="G4" s="273"/>
      <c r="H4" s="273"/>
      <c r="I4" s="274"/>
    </row>
    <row r="5" spans="1:15" s="70" customFormat="1" ht="19.95" customHeight="1">
      <c r="A5" s="275" t="s">
        <v>148</v>
      </c>
      <c r="B5" s="276"/>
      <c r="C5" s="276"/>
      <c r="D5" s="276"/>
      <c r="E5" s="277"/>
      <c r="F5" s="81" t="s">
        <v>102</v>
      </c>
      <c r="G5" s="237">
        <v>0.05</v>
      </c>
      <c r="H5" s="278" t="s">
        <v>6</v>
      </c>
      <c r="I5" s="279"/>
    </row>
    <row r="6" spans="1:15" s="70" customFormat="1" ht="19.95" customHeight="1">
      <c r="A6" s="280" t="s">
        <v>146</v>
      </c>
      <c r="B6" s="281"/>
      <c r="C6" s="281"/>
      <c r="D6" s="281"/>
      <c r="E6" s="281"/>
      <c r="F6" s="282" t="s">
        <v>103</v>
      </c>
      <c r="G6" s="284" t="s">
        <v>3</v>
      </c>
      <c r="H6" s="82" t="s">
        <v>104</v>
      </c>
      <c r="I6" s="83" t="s">
        <v>4</v>
      </c>
      <c r="L6" s="125"/>
    </row>
    <row r="7" spans="1:15" ht="19.95" customHeight="1" thickBot="1">
      <c r="A7" s="286" t="s">
        <v>120</v>
      </c>
      <c r="B7" s="287"/>
      <c r="C7" s="287"/>
      <c r="D7" s="287"/>
      <c r="E7" s="287"/>
      <c r="F7" s="283"/>
      <c r="G7" s="285"/>
      <c r="H7" s="126" t="s">
        <v>105</v>
      </c>
      <c r="I7" s="236">
        <v>0.2843</v>
      </c>
      <c r="K7" s="256"/>
      <c r="L7" s="256"/>
    </row>
    <row r="8" spans="1:15" ht="7.5" customHeight="1" thickBot="1">
      <c r="A8" s="262"/>
      <c r="B8" s="263"/>
      <c r="C8" s="263"/>
      <c r="D8" s="263"/>
      <c r="E8" s="263"/>
      <c r="F8" s="263"/>
      <c r="G8" s="263"/>
      <c r="H8" s="263"/>
      <c r="I8" s="264"/>
    </row>
    <row r="9" spans="1:15" ht="27" thickBot="1">
      <c r="A9" s="67" t="s">
        <v>0</v>
      </c>
      <c r="B9" s="68" t="s">
        <v>34</v>
      </c>
      <c r="C9" s="257" t="s">
        <v>106</v>
      </c>
      <c r="D9" s="258"/>
      <c r="E9" s="68" t="s">
        <v>2</v>
      </c>
      <c r="F9" s="68" t="s">
        <v>1</v>
      </c>
      <c r="G9" s="73" t="s">
        <v>107</v>
      </c>
      <c r="H9" s="73" t="s">
        <v>108</v>
      </c>
      <c r="I9" s="78" t="s">
        <v>5</v>
      </c>
      <c r="K9" s="259"/>
      <c r="L9" s="259"/>
    </row>
    <row r="10" spans="1:15" s="70" customFormat="1" ht="18" customHeight="1">
      <c r="A10" s="95">
        <v>1</v>
      </c>
      <c r="B10" s="94"/>
      <c r="C10" s="260" t="s">
        <v>109</v>
      </c>
      <c r="D10" s="261"/>
      <c r="E10" s="93"/>
      <c r="F10" s="93"/>
      <c r="G10" s="169"/>
      <c r="H10" s="93"/>
      <c r="I10" s="96">
        <f>SUM(I11)</f>
        <v>1524.5925299999999</v>
      </c>
      <c r="K10" s="259"/>
      <c r="L10" s="259"/>
    </row>
    <row r="11" spans="1:15" s="70" customFormat="1" ht="40.049999999999997" customHeight="1">
      <c r="A11" s="97" t="s">
        <v>8</v>
      </c>
      <c r="B11" s="127" t="s">
        <v>130</v>
      </c>
      <c r="C11" s="254" t="s">
        <v>131</v>
      </c>
      <c r="D11" s="255"/>
      <c r="E11" s="128" t="s">
        <v>7</v>
      </c>
      <c r="F11" s="165">
        <f>'Memória de Cálculo'!C13</f>
        <v>4.5</v>
      </c>
      <c r="G11" s="170">
        <v>263.8</v>
      </c>
      <c r="H11" s="166">
        <f>G11+$I$7*G11</f>
        <v>338.79834</v>
      </c>
      <c r="I11" s="129">
        <f>F11*H11</f>
        <v>1524.5925299999999</v>
      </c>
      <c r="K11" s="107"/>
      <c r="L11" s="131"/>
      <c r="N11" s="131">
        <f>L11*F11</f>
        <v>0</v>
      </c>
    </row>
    <row r="12" spans="1:15" s="70" customFormat="1" ht="18" customHeight="1">
      <c r="A12" s="95">
        <v>2</v>
      </c>
      <c r="B12" s="94"/>
      <c r="C12" s="252" t="s">
        <v>110</v>
      </c>
      <c r="D12" s="253"/>
      <c r="E12" s="93"/>
      <c r="F12" s="93"/>
      <c r="G12" s="167"/>
      <c r="H12" s="93"/>
      <c r="I12" s="96">
        <f>SUM(I13:I13)</f>
        <v>748.84193819999996</v>
      </c>
      <c r="K12" s="130"/>
      <c r="L12" s="131"/>
      <c r="N12" s="131"/>
    </row>
    <row r="13" spans="1:15" s="70" customFormat="1" ht="52.2" customHeight="1">
      <c r="A13" s="97" t="s">
        <v>9</v>
      </c>
      <c r="B13" s="127" t="s">
        <v>132</v>
      </c>
      <c r="C13" s="254" t="str">
        <f>Composições!C8</f>
        <v>EXECUÇÃO DE SOLEIRA DE DISPERSÃO PARA DRENAGEM DE ESTRADAS VICINAIS EM PONTOS DE JUSANTE, COM SARJETA DE SAÍDA EM CONCRETO E SEIXO ROLADO, LARGURA DE 50 CM, E MEIOS-FIOS LATERAIS EM CONCRETO. INCLUINDOS MÃO DE OBRA, EQUIPAMENTOS E DEMAIS MATERIAIS NECESSÁRIOS À EXECUÇÃO</v>
      </c>
      <c r="D13" s="255"/>
      <c r="E13" s="128" t="s">
        <v>90</v>
      </c>
      <c r="F13" s="71">
        <f>'Memória de Cálculo'!B20</f>
        <v>6</v>
      </c>
      <c r="G13" s="168">
        <f>Composições!G8</f>
        <v>97.179000000000002</v>
      </c>
      <c r="H13" s="74">
        <f t="shared" ref="H13" si="0">G13+$I$7*G13</f>
        <v>124.8069897</v>
      </c>
      <c r="I13" s="129">
        <f t="shared" ref="I13" si="1">F13*H13</f>
        <v>748.84193819999996</v>
      </c>
      <c r="K13" s="107"/>
      <c r="L13" s="131"/>
      <c r="N13" s="131"/>
    </row>
    <row r="14" spans="1:15" s="70" customFormat="1" ht="18" customHeight="1">
      <c r="A14" s="95">
        <v>3</v>
      </c>
      <c r="B14" s="94"/>
      <c r="C14" s="252" t="s">
        <v>111</v>
      </c>
      <c r="D14" s="253"/>
      <c r="E14" s="93"/>
      <c r="F14" s="93"/>
      <c r="G14" s="93"/>
      <c r="H14" s="93"/>
      <c r="I14" s="96">
        <f>SUM(I15:I17)</f>
        <v>201277.24906950002</v>
      </c>
      <c r="K14" s="130"/>
      <c r="L14" s="131"/>
      <c r="N14" s="131"/>
    </row>
    <row r="15" spans="1:15" s="70" customFormat="1" ht="30" customHeight="1">
      <c r="A15" s="97" t="s">
        <v>11</v>
      </c>
      <c r="B15" s="127" t="s">
        <v>147</v>
      </c>
      <c r="C15" s="254" t="s">
        <v>143</v>
      </c>
      <c r="D15" s="255" t="s">
        <v>7</v>
      </c>
      <c r="E15" s="128" t="s">
        <v>7</v>
      </c>
      <c r="F15" s="71">
        <f>'Memória de Cálculo'!E40</f>
        <v>1182.5</v>
      </c>
      <c r="G15" s="170">
        <v>2.99</v>
      </c>
      <c r="H15" s="74">
        <f>G15+$I$7*G15</f>
        <v>3.8400570000000003</v>
      </c>
      <c r="I15" s="129">
        <f>F15*H15</f>
        <v>4540.8674025</v>
      </c>
      <c r="K15" s="107"/>
      <c r="L15" s="131"/>
      <c r="N15" s="131"/>
    </row>
    <row r="16" spans="1:15" s="70" customFormat="1" ht="40.049999999999997" customHeight="1">
      <c r="A16" s="97" t="s">
        <v>17</v>
      </c>
      <c r="B16" s="127" t="s">
        <v>137</v>
      </c>
      <c r="C16" s="254" t="s">
        <v>138</v>
      </c>
      <c r="D16" s="255"/>
      <c r="E16" s="128" t="s">
        <v>7</v>
      </c>
      <c r="F16" s="71">
        <f>'Memória de Cálculo'!E58</f>
        <v>1182.5</v>
      </c>
      <c r="G16" s="170">
        <v>104.02</v>
      </c>
      <c r="H16" s="74">
        <f>G16+$I$7*G16</f>
        <v>133.59288599999999</v>
      </c>
      <c r="I16" s="129">
        <f>F16*H16</f>
        <v>157973.58769499999</v>
      </c>
      <c r="K16" s="107"/>
      <c r="L16" s="131"/>
      <c r="N16" s="131"/>
    </row>
    <row r="17" spans="1:14" s="70" customFormat="1" ht="40.049999999999997" customHeight="1" thickBot="1">
      <c r="A17" s="97" t="s">
        <v>112</v>
      </c>
      <c r="B17" s="127" t="s">
        <v>139</v>
      </c>
      <c r="C17" s="254" t="s">
        <v>140</v>
      </c>
      <c r="D17" s="255"/>
      <c r="E17" s="128" t="s">
        <v>12</v>
      </c>
      <c r="F17" s="71">
        <f>'Memória de Cálculo'!C80</f>
        <v>441</v>
      </c>
      <c r="G17" s="170">
        <v>68.44</v>
      </c>
      <c r="H17" s="74">
        <f>G17+$I$7*G17</f>
        <v>87.897492</v>
      </c>
      <c r="I17" s="129">
        <f>F17*H17</f>
        <v>38762.793971999999</v>
      </c>
      <c r="K17" s="107"/>
      <c r="L17" s="131"/>
      <c r="N17" s="131"/>
    </row>
    <row r="18" spans="1:14" s="132" customFormat="1" ht="18" customHeight="1" thickBot="1">
      <c r="A18" s="248" t="s">
        <v>113</v>
      </c>
      <c r="B18" s="249"/>
      <c r="C18" s="249"/>
      <c r="D18" s="249"/>
      <c r="E18" s="249"/>
      <c r="F18" s="249"/>
      <c r="G18" s="249"/>
      <c r="H18" s="249"/>
      <c r="I18" s="175">
        <f>I14+I12+I10</f>
        <v>203550.68353770001</v>
      </c>
      <c r="N18" s="133"/>
    </row>
    <row r="19" spans="1:14" ht="21.75" customHeight="1">
      <c r="A19" s="250"/>
      <c r="B19" s="250"/>
      <c r="C19" s="250"/>
      <c r="D19" s="250"/>
      <c r="E19" s="250"/>
      <c r="F19" s="250"/>
      <c r="G19" s="250"/>
      <c r="H19" s="250"/>
      <c r="I19" s="250"/>
    </row>
    <row r="20" spans="1:14" ht="8.1" customHeight="1">
      <c r="A20" s="250"/>
      <c r="B20" s="250"/>
      <c r="C20" s="250"/>
      <c r="D20" s="250"/>
      <c r="E20" s="250"/>
      <c r="F20" s="250"/>
      <c r="G20" s="250"/>
      <c r="H20" s="250"/>
      <c r="I20" s="250"/>
    </row>
    <row r="21" spans="1:14" ht="11.25" customHeight="1">
      <c r="A21" s="65"/>
      <c r="B21" s="65"/>
      <c r="C21" s="65"/>
      <c r="D21" s="65"/>
      <c r="E21" s="65"/>
      <c r="F21" s="65"/>
      <c r="G21" s="134"/>
      <c r="H21" s="134"/>
      <c r="I21" s="134"/>
    </row>
    <row r="22" spans="1:14" ht="11.25" customHeight="1">
      <c r="A22" s="65"/>
      <c r="B22" s="246"/>
      <c r="C22" s="246"/>
      <c r="D22" s="103"/>
      <c r="E22" s="65"/>
      <c r="F22" s="251"/>
      <c r="G22" s="251"/>
      <c r="H22" s="75"/>
      <c r="I22" s="134"/>
    </row>
    <row r="23" spans="1:14">
      <c r="A23" s="66"/>
      <c r="B23" s="72" t="s">
        <v>126</v>
      </c>
      <c r="C23" s="72"/>
      <c r="D23" s="72"/>
      <c r="E23" s="66"/>
      <c r="F23" s="247" t="s">
        <v>127</v>
      </c>
      <c r="G23" s="247"/>
      <c r="H23" s="76"/>
      <c r="I23" s="135"/>
    </row>
    <row r="25" spans="1:14" ht="11.25" customHeight="1">
      <c r="A25" s="65"/>
      <c r="B25" s="246"/>
      <c r="C25" s="246"/>
      <c r="D25" s="103"/>
      <c r="E25" s="65"/>
      <c r="F25" s="246"/>
      <c r="G25" s="246"/>
      <c r="H25" s="75"/>
      <c r="I25" s="134"/>
    </row>
    <row r="26" spans="1:14">
      <c r="A26" s="66"/>
      <c r="B26" s="72" t="s">
        <v>125</v>
      </c>
      <c r="C26" s="72"/>
      <c r="D26" s="69"/>
      <c r="E26" s="66"/>
      <c r="F26" s="247"/>
      <c r="G26" s="247"/>
      <c r="H26" s="76"/>
      <c r="I26" s="135"/>
    </row>
    <row r="27" spans="1:14" ht="11.25" customHeight="1"/>
    <row r="28" spans="1:14" ht="9.75" customHeight="1"/>
    <row r="29" spans="1:14" ht="13.2" customHeight="1"/>
    <row r="37" spans="4:4">
      <c r="D37">
        <f>D35-D36</f>
        <v>0</v>
      </c>
    </row>
  </sheetData>
  <mergeCells count="33">
    <mergeCell ref="C13:D13"/>
    <mergeCell ref="C11:D11"/>
    <mergeCell ref="C12:D12"/>
    <mergeCell ref="A8:I8"/>
    <mergeCell ref="A2:I2"/>
    <mergeCell ref="A3:E3"/>
    <mergeCell ref="F3:I3"/>
    <mergeCell ref="A4:E4"/>
    <mergeCell ref="F4:I4"/>
    <mergeCell ref="A5:E5"/>
    <mergeCell ref="H5:I5"/>
    <mergeCell ref="A6:E6"/>
    <mergeCell ref="F6:F7"/>
    <mergeCell ref="G6:G7"/>
    <mergeCell ref="A7:E7"/>
    <mergeCell ref="K7:L7"/>
    <mergeCell ref="C9:D9"/>
    <mergeCell ref="K9:K10"/>
    <mergeCell ref="L9:L10"/>
    <mergeCell ref="C10:D10"/>
    <mergeCell ref="C14:D14"/>
    <mergeCell ref="C15:D15"/>
    <mergeCell ref="C16:D16"/>
    <mergeCell ref="C17:D17"/>
    <mergeCell ref="B25:C25"/>
    <mergeCell ref="F25:G25"/>
    <mergeCell ref="F26:G26"/>
    <mergeCell ref="A18:H18"/>
    <mergeCell ref="A19:I19"/>
    <mergeCell ref="A20:I20"/>
    <mergeCell ref="B22:C22"/>
    <mergeCell ref="F22:G22"/>
    <mergeCell ref="F23:G23"/>
  </mergeCells>
  <phoneticPr fontId="5" type="noConversion"/>
  <printOptions horizontalCentered="1"/>
  <pageMargins left="0.27559055118110237" right="0.19685039370078741" top="0.59055118110236227" bottom="0" header="0" footer="0"/>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C1F56-C02D-42C1-8C18-EA04778785C9}">
  <sheetPr>
    <pageSetUpPr fitToPage="1"/>
  </sheetPr>
  <dimension ref="A1:I30"/>
  <sheetViews>
    <sheetView view="pageBreakPreview" zoomScaleNormal="100" zoomScaleSheetLayoutView="100" workbookViewId="0">
      <selection activeCell="J10" sqref="J10"/>
    </sheetView>
  </sheetViews>
  <sheetFormatPr defaultRowHeight="13.2"/>
  <cols>
    <col min="1" max="1" width="12.109375" customWidth="1"/>
    <col min="2" max="2" width="35.77734375" customWidth="1"/>
    <col min="3" max="3" width="20.77734375" customWidth="1"/>
    <col min="4" max="7" width="15.77734375" customWidth="1"/>
    <col min="255" max="255" width="12.109375" customWidth="1"/>
    <col min="256" max="256" width="41.88671875" customWidth="1"/>
    <col min="257" max="257" width="28.44140625" customWidth="1"/>
    <col min="258" max="258" width="15" customWidth="1"/>
    <col min="259" max="259" width="12.109375" customWidth="1"/>
    <col min="260" max="260" width="11.21875" customWidth="1"/>
    <col min="261" max="261" width="11.5546875" customWidth="1"/>
    <col min="262" max="262" width="13.33203125" bestFit="1" customWidth="1"/>
    <col min="511" max="511" width="12.109375" customWidth="1"/>
    <col min="512" max="512" width="41.88671875" customWidth="1"/>
    <col min="513" max="513" width="28.44140625" customWidth="1"/>
    <col min="514" max="514" width="15" customWidth="1"/>
    <col min="515" max="515" width="12.109375" customWidth="1"/>
    <col min="516" max="516" width="11.21875" customWidth="1"/>
    <col min="517" max="517" width="11.5546875" customWidth="1"/>
    <col min="518" max="518" width="13.33203125" bestFit="1" customWidth="1"/>
    <col min="767" max="767" width="12.109375" customWidth="1"/>
    <col min="768" max="768" width="41.88671875" customWidth="1"/>
    <col min="769" max="769" width="28.44140625" customWidth="1"/>
    <col min="770" max="770" width="15" customWidth="1"/>
    <col min="771" max="771" width="12.109375" customWidth="1"/>
    <col min="772" max="772" width="11.21875" customWidth="1"/>
    <col min="773" max="773" width="11.5546875" customWidth="1"/>
    <col min="774" max="774" width="13.33203125" bestFit="1" customWidth="1"/>
    <col min="1023" max="1023" width="12.109375" customWidth="1"/>
    <col min="1024" max="1024" width="41.88671875" customWidth="1"/>
    <col min="1025" max="1025" width="28.44140625" customWidth="1"/>
    <col min="1026" max="1026" width="15" customWidth="1"/>
    <col min="1027" max="1027" width="12.109375" customWidth="1"/>
    <col min="1028" max="1028" width="11.21875" customWidth="1"/>
    <col min="1029" max="1029" width="11.5546875" customWidth="1"/>
    <col min="1030" max="1030" width="13.33203125" bestFit="1" customWidth="1"/>
    <col min="1279" max="1279" width="12.109375" customWidth="1"/>
    <col min="1280" max="1280" width="41.88671875" customWidth="1"/>
    <col min="1281" max="1281" width="28.44140625" customWidth="1"/>
    <col min="1282" max="1282" width="15" customWidth="1"/>
    <col min="1283" max="1283" width="12.109375" customWidth="1"/>
    <col min="1284" max="1284" width="11.21875" customWidth="1"/>
    <col min="1285" max="1285" width="11.5546875" customWidth="1"/>
    <col min="1286" max="1286" width="13.33203125" bestFit="1" customWidth="1"/>
    <col min="1535" max="1535" width="12.109375" customWidth="1"/>
    <col min="1536" max="1536" width="41.88671875" customWidth="1"/>
    <col min="1537" max="1537" width="28.44140625" customWidth="1"/>
    <col min="1538" max="1538" width="15" customWidth="1"/>
    <col min="1539" max="1539" width="12.109375" customWidth="1"/>
    <col min="1540" max="1540" width="11.21875" customWidth="1"/>
    <col min="1541" max="1541" width="11.5546875" customWidth="1"/>
    <col min="1542" max="1542" width="13.33203125" bestFit="1" customWidth="1"/>
    <col min="1791" max="1791" width="12.109375" customWidth="1"/>
    <col min="1792" max="1792" width="41.88671875" customWidth="1"/>
    <col min="1793" max="1793" width="28.44140625" customWidth="1"/>
    <col min="1794" max="1794" width="15" customWidth="1"/>
    <col min="1795" max="1795" width="12.109375" customWidth="1"/>
    <col min="1796" max="1796" width="11.21875" customWidth="1"/>
    <col min="1797" max="1797" width="11.5546875" customWidth="1"/>
    <col min="1798" max="1798" width="13.33203125" bestFit="1" customWidth="1"/>
    <col min="2047" max="2047" width="12.109375" customWidth="1"/>
    <col min="2048" max="2048" width="41.88671875" customWidth="1"/>
    <col min="2049" max="2049" width="28.44140625" customWidth="1"/>
    <col min="2050" max="2050" width="15" customWidth="1"/>
    <col min="2051" max="2051" width="12.109375" customWidth="1"/>
    <col min="2052" max="2052" width="11.21875" customWidth="1"/>
    <col min="2053" max="2053" width="11.5546875" customWidth="1"/>
    <col min="2054" max="2054" width="13.33203125" bestFit="1" customWidth="1"/>
    <col min="2303" max="2303" width="12.109375" customWidth="1"/>
    <col min="2304" max="2304" width="41.88671875" customWidth="1"/>
    <col min="2305" max="2305" width="28.44140625" customWidth="1"/>
    <col min="2306" max="2306" width="15" customWidth="1"/>
    <col min="2307" max="2307" width="12.109375" customWidth="1"/>
    <col min="2308" max="2308" width="11.21875" customWidth="1"/>
    <col min="2309" max="2309" width="11.5546875" customWidth="1"/>
    <col min="2310" max="2310" width="13.33203125" bestFit="1" customWidth="1"/>
    <col min="2559" max="2559" width="12.109375" customWidth="1"/>
    <col min="2560" max="2560" width="41.88671875" customWidth="1"/>
    <col min="2561" max="2561" width="28.44140625" customWidth="1"/>
    <col min="2562" max="2562" width="15" customWidth="1"/>
    <col min="2563" max="2563" width="12.109375" customWidth="1"/>
    <col min="2564" max="2564" width="11.21875" customWidth="1"/>
    <col min="2565" max="2565" width="11.5546875" customWidth="1"/>
    <col min="2566" max="2566" width="13.33203125" bestFit="1" customWidth="1"/>
    <col min="2815" max="2815" width="12.109375" customWidth="1"/>
    <col min="2816" max="2816" width="41.88671875" customWidth="1"/>
    <col min="2817" max="2817" width="28.44140625" customWidth="1"/>
    <col min="2818" max="2818" width="15" customWidth="1"/>
    <col min="2819" max="2819" width="12.109375" customWidth="1"/>
    <col min="2820" max="2820" width="11.21875" customWidth="1"/>
    <col min="2821" max="2821" width="11.5546875" customWidth="1"/>
    <col min="2822" max="2822" width="13.33203125" bestFit="1" customWidth="1"/>
    <col min="3071" max="3071" width="12.109375" customWidth="1"/>
    <col min="3072" max="3072" width="41.88671875" customWidth="1"/>
    <col min="3073" max="3073" width="28.44140625" customWidth="1"/>
    <col min="3074" max="3074" width="15" customWidth="1"/>
    <col min="3075" max="3075" width="12.109375" customWidth="1"/>
    <col min="3076" max="3076" width="11.21875" customWidth="1"/>
    <col min="3077" max="3077" width="11.5546875" customWidth="1"/>
    <col min="3078" max="3078" width="13.33203125" bestFit="1" customWidth="1"/>
    <col min="3327" max="3327" width="12.109375" customWidth="1"/>
    <col min="3328" max="3328" width="41.88671875" customWidth="1"/>
    <col min="3329" max="3329" width="28.44140625" customWidth="1"/>
    <col min="3330" max="3330" width="15" customWidth="1"/>
    <col min="3331" max="3331" width="12.109375" customWidth="1"/>
    <col min="3332" max="3332" width="11.21875" customWidth="1"/>
    <col min="3333" max="3333" width="11.5546875" customWidth="1"/>
    <col min="3334" max="3334" width="13.33203125" bestFit="1" customWidth="1"/>
    <col min="3583" max="3583" width="12.109375" customWidth="1"/>
    <col min="3584" max="3584" width="41.88671875" customWidth="1"/>
    <col min="3585" max="3585" width="28.44140625" customWidth="1"/>
    <col min="3586" max="3586" width="15" customWidth="1"/>
    <col min="3587" max="3587" width="12.109375" customWidth="1"/>
    <col min="3588" max="3588" width="11.21875" customWidth="1"/>
    <col min="3589" max="3589" width="11.5546875" customWidth="1"/>
    <col min="3590" max="3590" width="13.33203125" bestFit="1" customWidth="1"/>
    <col min="3839" max="3839" width="12.109375" customWidth="1"/>
    <col min="3840" max="3840" width="41.88671875" customWidth="1"/>
    <col min="3841" max="3841" width="28.44140625" customWidth="1"/>
    <col min="3842" max="3842" width="15" customWidth="1"/>
    <col min="3843" max="3843" width="12.109375" customWidth="1"/>
    <col min="3844" max="3844" width="11.21875" customWidth="1"/>
    <col min="3845" max="3845" width="11.5546875" customWidth="1"/>
    <col min="3846" max="3846" width="13.33203125" bestFit="1" customWidth="1"/>
    <col min="4095" max="4095" width="12.109375" customWidth="1"/>
    <col min="4096" max="4096" width="41.88671875" customWidth="1"/>
    <col min="4097" max="4097" width="28.44140625" customWidth="1"/>
    <col min="4098" max="4098" width="15" customWidth="1"/>
    <col min="4099" max="4099" width="12.109375" customWidth="1"/>
    <col min="4100" max="4100" width="11.21875" customWidth="1"/>
    <col min="4101" max="4101" width="11.5546875" customWidth="1"/>
    <col min="4102" max="4102" width="13.33203125" bestFit="1" customWidth="1"/>
    <col min="4351" max="4351" width="12.109375" customWidth="1"/>
    <col min="4352" max="4352" width="41.88671875" customWidth="1"/>
    <col min="4353" max="4353" width="28.44140625" customWidth="1"/>
    <col min="4354" max="4354" width="15" customWidth="1"/>
    <col min="4355" max="4355" width="12.109375" customWidth="1"/>
    <col min="4356" max="4356" width="11.21875" customWidth="1"/>
    <col min="4357" max="4357" width="11.5546875" customWidth="1"/>
    <col min="4358" max="4358" width="13.33203125" bestFit="1" customWidth="1"/>
    <col min="4607" max="4607" width="12.109375" customWidth="1"/>
    <col min="4608" max="4608" width="41.88671875" customWidth="1"/>
    <col min="4609" max="4609" width="28.44140625" customWidth="1"/>
    <col min="4610" max="4610" width="15" customWidth="1"/>
    <col min="4611" max="4611" width="12.109375" customWidth="1"/>
    <col min="4612" max="4612" width="11.21875" customWidth="1"/>
    <col min="4613" max="4613" width="11.5546875" customWidth="1"/>
    <col min="4614" max="4614" width="13.33203125" bestFit="1" customWidth="1"/>
    <col min="4863" max="4863" width="12.109375" customWidth="1"/>
    <col min="4864" max="4864" width="41.88671875" customWidth="1"/>
    <col min="4865" max="4865" width="28.44140625" customWidth="1"/>
    <col min="4866" max="4866" width="15" customWidth="1"/>
    <col min="4867" max="4867" width="12.109375" customWidth="1"/>
    <col min="4868" max="4868" width="11.21875" customWidth="1"/>
    <col min="4869" max="4869" width="11.5546875" customWidth="1"/>
    <col min="4870" max="4870" width="13.33203125" bestFit="1" customWidth="1"/>
    <col min="5119" max="5119" width="12.109375" customWidth="1"/>
    <col min="5120" max="5120" width="41.88671875" customWidth="1"/>
    <col min="5121" max="5121" width="28.44140625" customWidth="1"/>
    <col min="5122" max="5122" width="15" customWidth="1"/>
    <col min="5123" max="5123" width="12.109375" customWidth="1"/>
    <col min="5124" max="5124" width="11.21875" customWidth="1"/>
    <col min="5125" max="5125" width="11.5546875" customWidth="1"/>
    <col min="5126" max="5126" width="13.33203125" bestFit="1" customWidth="1"/>
    <col min="5375" max="5375" width="12.109375" customWidth="1"/>
    <col min="5376" max="5376" width="41.88671875" customWidth="1"/>
    <col min="5377" max="5377" width="28.44140625" customWidth="1"/>
    <col min="5378" max="5378" width="15" customWidth="1"/>
    <col min="5379" max="5379" width="12.109375" customWidth="1"/>
    <col min="5380" max="5380" width="11.21875" customWidth="1"/>
    <col min="5381" max="5381" width="11.5546875" customWidth="1"/>
    <col min="5382" max="5382" width="13.33203125" bestFit="1" customWidth="1"/>
    <col min="5631" max="5631" width="12.109375" customWidth="1"/>
    <col min="5632" max="5632" width="41.88671875" customWidth="1"/>
    <col min="5633" max="5633" width="28.44140625" customWidth="1"/>
    <col min="5634" max="5634" width="15" customWidth="1"/>
    <col min="5635" max="5635" width="12.109375" customWidth="1"/>
    <col min="5636" max="5636" width="11.21875" customWidth="1"/>
    <col min="5637" max="5637" width="11.5546875" customWidth="1"/>
    <col min="5638" max="5638" width="13.33203125" bestFit="1" customWidth="1"/>
    <col min="5887" max="5887" width="12.109375" customWidth="1"/>
    <col min="5888" max="5888" width="41.88671875" customWidth="1"/>
    <col min="5889" max="5889" width="28.44140625" customWidth="1"/>
    <col min="5890" max="5890" width="15" customWidth="1"/>
    <col min="5891" max="5891" width="12.109375" customWidth="1"/>
    <col min="5892" max="5892" width="11.21875" customWidth="1"/>
    <col min="5893" max="5893" width="11.5546875" customWidth="1"/>
    <col min="5894" max="5894" width="13.33203125" bestFit="1" customWidth="1"/>
    <col min="6143" max="6143" width="12.109375" customWidth="1"/>
    <col min="6144" max="6144" width="41.88671875" customWidth="1"/>
    <col min="6145" max="6145" width="28.44140625" customWidth="1"/>
    <col min="6146" max="6146" width="15" customWidth="1"/>
    <col min="6147" max="6147" width="12.109375" customWidth="1"/>
    <col min="6148" max="6148" width="11.21875" customWidth="1"/>
    <col min="6149" max="6149" width="11.5546875" customWidth="1"/>
    <col min="6150" max="6150" width="13.33203125" bestFit="1" customWidth="1"/>
    <col min="6399" max="6399" width="12.109375" customWidth="1"/>
    <col min="6400" max="6400" width="41.88671875" customWidth="1"/>
    <col min="6401" max="6401" width="28.44140625" customWidth="1"/>
    <col min="6402" max="6402" width="15" customWidth="1"/>
    <col min="6403" max="6403" width="12.109375" customWidth="1"/>
    <col min="6404" max="6404" width="11.21875" customWidth="1"/>
    <col min="6405" max="6405" width="11.5546875" customWidth="1"/>
    <col min="6406" max="6406" width="13.33203125" bestFit="1" customWidth="1"/>
    <col min="6655" max="6655" width="12.109375" customWidth="1"/>
    <col min="6656" max="6656" width="41.88671875" customWidth="1"/>
    <col min="6657" max="6657" width="28.44140625" customWidth="1"/>
    <col min="6658" max="6658" width="15" customWidth="1"/>
    <col min="6659" max="6659" width="12.109375" customWidth="1"/>
    <col min="6660" max="6660" width="11.21875" customWidth="1"/>
    <col min="6661" max="6661" width="11.5546875" customWidth="1"/>
    <col min="6662" max="6662" width="13.33203125" bestFit="1" customWidth="1"/>
    <col min="6911" max="6911" width="12.109375" customWidth="1"/>
    <col min="6912" max="6912" width="41.88671875" customWidth="1"/>
    <col min="6913" max="6913" width="28.44140625" customWidth="1"/>
    <col min="6914" max="6914" width="15" customWidth="1"/>
    <col min="6915" max="6915" width="12.109375" customWidth="1"/>
    <col min="6916" max="6916" width="11.21875" customWidth="1"/>
    <col min="6917" max="6917" width="11.5546875" customWidth="1"/>
    <col min="6918" max="6918" width="13.33203125" bestFit="1" customWidth="1"/>
    <col min="7167" max="7167" width="12.109375" customWidth="1"/>
    <col min="7168" max="7168" width="41.88671875" customWidth="1"/>
    <col min="7169" max="7169" width="28.44140625" customWidth="1"/>
    <col min="7170" max="7170" width="15" customWidth="1"/>
    <col min="7171" max="7171" width="12.109375" customWidth="1"/>
    <col min="7172" max="7172" width="11.21875" customWidth="1"/>
    <col min="7173" max="7173" width="11.5546875" customWidth="1"/>
    <col min="7174" max="7174" width="13.33203125" bestFit="1" customWidth="1"/>
    <col min="7423" max="7423" width="12.109375" customWidth="1"/>
    <col min="7424" max="7424" width="41.88671875" customWidth="1"/>
    <col min="7425" max="7425" width="28.44140625" customWidth="1"/>
    <col min="7426" max="7426" width="15" customWidth="1"/>
    <col min="7427" max="7427" width="12.109375" customWidth="1"/>
    <col min="7428" max="7428" width="11.21875" customWidth="1"/>
    <col min="7429" max="7429" width="11.5546875" customWidth="1"/>
    <col min="7430" max="7430" width="13.33203125" bestFit="1" customWidth="1"/>
    <col min="7679" max="7679" width="12.109375" customWidth="1"/>
    <col min="7680" max="7680" width="41.88671875" customWidth="1"/>
    <col min="7681" max="7681" width="28.44140625" customWidth="1"/>
    <col min="7682" max="7682" width="15" customWidth="1"/>
    <col min="7683" max="7683" width="12.109375" customWidth="1"/>
    <col min="7684" max="7684" width="11.21875" customWidth="1"/>
    <col min="7685" max="7685" width="11.5546875" customWidth="1"/>
    <col min="7686" max="7686" width="13.33203125" bestFit="1" customWidth="1"/>
    <col min="7935" max="7935" width="12.109375" customWidth="1"/>
    <col min="7936" max="7936" width="41.88671875" customWidth="1"/>
    <col min="7937" max="7937" width="28.44140625" customWidth="1"/>
    <col min="7938" max="7938" width="15" customWidth="1"/>
    <col min="7939" max="7939" width="12.109375" customWidth="1"/>
    <col min="7940" max="7940" width="11.21875" customWidth="1"/>
    <col min="7941" max="7941" width="11.5546875" customWidth="1"/>
    <col min="7942" max="7942" width="13.33203125" bestFit="1" customWidth="1"/>
    <col min="8191" max="8191" width="12.109375" customWidth="1"/>
    <col min="8192" max="8192" width="41.88671875" customWidth="1"/>
    <col min="8193" max="8193" width="28.44140625" customWidth="1"/>
    <col min="8194" max="8194" width="15" customWidth="1"/>
    <col min="8195" max="8195" width="12.109375" customWidth="1"/>
    <col min="8196" max="8196" width="11.21875" customWidth="1"/>
    <col min="8197" max="8197" width="11.5546875" customWidth="1"/>
    <col min="8198" max="8198" width="13.33203125" bestFit="1" customWidth="1"/>
    <col min="8447" max="8447" width="12.109375" customWidth="1"/>
    <col min="8448" max="8448" width="41.88671875" customWidth="1"/>
    <col min="8449" max="8449" width="28.44140625" customWidth="1"/>
    <col min="8450" max="8450" width="15" customWidth="1"/>
    <col min="8451" max="8451" width="12.109375" customWidth="1"/>
    <col min="8452" max="8452" width="11.21875" customWidth="1"/>
    <col min="8453" max="8453" width="11.5546875" customWidth="1"/>
    <col min="8454" max="8454" width="13.33203125" bestFit="1" customWidth="1"/>
    <col min="8703" max="8703" width="12.109375" customWidth="1"/>
    <col min="8704" max="8704" width="41.88671875" customWidth="1"/>
    <col min="8705" max="8705" width="28.44140625" customWidth="1"/>
    <col min="8706" max="8706" width="15" customWidth="1"/>
    <col min="8707" max="8707" width="12.109375" customWidth="1"/>
    <col min="8708" max="8708" width="11.21875" customWidth="1"/>
    <col min="8709" max="8709" width="11.5546875" customWidth="1"/>
    <col min="8710" max="8710" width="13.33203125" bestFit="1" customWidth="1"/>
    <col min="8959" max="8959" width="12.109375" customWidth="1"/>
    <col min="8960" max="8960" width="41.88671875" customWidth="1"/>
    <col min="8961" max="8961" width="28.44140625" customWidth="1"/>
    <col min="8962" max="8962" width="15" customWidth="1"/>
    <col min="8963" max="8963" width="12.109375" customWidth="1"/>
    <col min="8964" max="8964" width="11.21875" customWidth="1"/>
    <col min="8965" max="8965" width="11.5546875" customWidth="1"/>
    <col min="8966" max="8966" width="13.33203125" bestFit="1" customWidth="1"/>
    <col min="9215" max="9215" width="12.109375" customWidth="1"/>
    <col min="9216" max="9216" width="41.88671875" customWidth="1"/>
    <col min="9217" max="9217" width="28.44140625" customWidth="1"/>
    <col min="9218" max="9218" width="15" customWidth="1"/>
    <col min="9219" max="9219" width="12.109375" customWidth="1"/>
    <col min="9220" max="9220" width="11.21875" customWidth="1"/>
    <col min="9221" max="9221" width="11.5546875" customWidth="1"/>
    <col min="9222" max="9222" width="13.33203125" bestFit="1" customWidth="1"/>
    <col min="9471" max="9471" width="12.109375" customWidth="1"/>
    <col min="9472" max="9472" width="41.88671875" customWidth="1"/>
    <col min="9473" max="9473" width="28.44140625" customWidth="1"/>
    <col min="9474" max="9474" width="15" customWidth="1"/>
    <col min="9475" max="9475" width="12.109375" customWidth="1"/>
    <col min="9476" max="9476" width="11.21875" customWidth="1"/>
    <col min="9477" max="9477" width="11.5546875" customWidth="1"/>
    <col min="9478" max="9478" width="13.33203125" bestFit="1" customWidth="1"/>
    <col min="9727" max="9727" width="12.109375" customWidth="1"/>
    <col min="9728" max="9728" width="41.88671875" customWidth="1"/>
    <col min="9729" max="9729" width="28.44140625" customWidth="1"/>
    <col min="9730" max="9730" width="15" customWidth="1"/>
    <col min="9731" max="9731" width="12.109375" customWidth="1"/>
    <col min="9732" max="9732" width="11.21875" customWidth="1"/>
    <col min="9733" max="9733" width="11.5546875" customWidth="1"/>
    <col min="9734" max="9734" width="13.33203125" bestFit="1" customWidth="1"/>
    <col min="9983" max="9983" width="12.109375" customWidth="1"/>
    <col min="9984" max="9984" width="41.88671875" customWidth="1"/>
    <col min="9985" max="9985" width="28.44140625" customWidth="1"/>
    <col min="9986" max="9986" width="15" customWidth="1"/>
    <col min="9987" max="9987" width="12.109375" customWidth="1"/>
    <col min="9988" max="9988" width="11.21875" customWidth="1"/>
    <col min="9989" max="9989" width="11.5546875" customWidth="1"/>
    <col min="9990" max="9990" width="13.33203125" bestFit="1" customWidth="1"/>
    <col min="10239" max="10239" width="12.109375" customWidth="1"/>
    <col min="10240" max="10240" width="41.88671875" customWidth="1"/>
    <col min="10241" max="10241" width="28.44140625" customWidth="1"/>
    <col min="10242" max="10242" width="15" customWidth="1"/>
    <col min="10243" max="10243" width="12.109375" customWidth="1"/>
    <col min="10244" max="10244" width="11.21875" customWidth="1"/>
    <col min="10245" max="10245" width="11.5546875" customWidth="1"/>
    <col min="10246" max="10246" width="13.33203125" bestFit="1" customWidth="1"/>
    <col min="10495" max="10495" width="12.109375" customWidth="1"/>
    <col min="10496" max="10496" width="41.88671875" customWidth="1"/>
    <col min="10497" max="10497" width="28.44140625" customWidth="1"/>
    <col min="10498" max="10498" width="15" customWidth="1"/>
    <col min="10499" max="10499" width="12.109375" customWidth="1"/>
    <col min="10500" max="10500" width="11.21875" customWidth="1"/>
    <col min="10501" max="10501" width="11.5546875" customWidth="1"/>
    <col min="10502" max="10502" width="13.33203125" bestFit="1" customWidth="1"/>
    <col min="10751" max="10751" width="12.109375" customWidth="1"/>
    <col min="10752" max="10752" width="41.88671875" customWidth="1"/>
    <col min="10753" max="10753" width="28.44140625" customWidth="1"/>
    <col min="10754" max="10754" width="15" customWidth="1"/>
    <col min="10755" max="10755" width="12.109375" customWidth="1"/>
    <col min="10756" max="10756" width="11.21875" customWidth="1"/>
    <col min="10757" max="10757" width="11.5546875" customWidth="1"/>
    <col min="10758" max="10758" width="13.33203125" bestFit="1" customWidth="1"/>
    <col min="11007" max="11007" width="12.109375" customWidth="1"/>
    <col min="11008" max="11008" width="41.88671875" customWidth="1"/>
    <col min="11009" max="11009" width="28.44140625" customWidth="1"/>
    <col min="11010" max="11010" width="15" customWidth="1"/>
    <col min="11011" max="11011" width="12.109375" customWidth="1"/>
    <col min="11012" max="11012" width="11.21875" customWidth="1"/>
    <col min="11013" max="11013" width="11.5546875" customWidth="1"/>
    <col min="11014" max="11014" width="13.33203125" bestFit="1" customWidth="1"/>
    <col min="11263" max="11263" width="12.109375" customWidth="1"/>
    <col min="11264" max="11264" width="41.88671875" customWidth="1"/>
    <col min="11265" max="11265" width="28.44140625" customWidth="1"/>
    <col min="11266" max="11266" width="15" customWidth="1"/>
    <col min="11267" max="11267" width="12.109375" customWidth="1"/>
    <col min="11268" max="11268" width="11.21875" customWidth="1"/>
    <col min="11269" max="11269" width="11.5546875" customWidth="1"/>
    <col min="11270" max="11270" width="13.33203125" bestFit="1" customWidth="1"/>
    <col min="11519" max="11519" width="12.109375" customWidth="1"/>
    <col min="11520" max="11520" width="41.88671875" customWidth="1"/>
    <col min="11521" max="11521" width="28.44140625" customWidth="1"/>
    <col min="11522" max="11522" width="15" customWidth="1"/>
    <col min="11523" max="11523" width="12.109375" customWidth="1"/>
    <col min="11524" max="11524" width="11.21875" customWidth="1"/>
    <col min="11525" max="11525" width="11.5546875" customWidth="1"/>
    <col min="11526" max="11526" width="13.33203125" bestFit="1" customWidth="1"/>
    <col min="11775" max="11775" width="12.109375" customWidth="1"/>
    <col min="11776" max="11776" width="41.88671875" customWidth="1"/>
    <col min="11777" max="11777" width="28.44140625" customWidth="1"/>
    <col min="11778" max="11778" width="15" customWidth="1"/>
    <col min="11779" max="11779" width="12.109375" customWidth="1"/>
    <col min="11780" max="11780" width="11.21875" customWidth="1"/>
    <col min="11781" max="11781" width="11.5546875" customWidth="1"/>
    <col min="11782" max="11782" width="13.33203125" bestFit="1" customWidth="1"/>
    <col min="12031" max="12031" width="12.109375" customWidth="1"/>
    <col min="12032" max="12032" width="41.88671875" customWidth="1"/>
    <col min="12033" max="12033" width="28.44140625" customWidth="1"/>
    <col min="12034" max="12034" width="15" customWidth="1"/>
    <col min="12035" max="12035" width="12.109375" customWidth="1"/>
    <col min="12036" max="12036" width="11.21875" customWidth="1"/>
    <col min="12037" max="12037" width="11.5546875" customWidth="1"/>
    <col min="12038" max="12038" width="13.33203125" bestFit="1" customWidth="1"/>
    <col min="12287" max="12287" width="12.109375" customWidth="1"/>
    <col min="12288" max="12288" width="41.88671875" customWidth="1"/>
    <col min="12289" max="12289" width="28.44140625" customWidth="1"/>
    <col min="12290" max="12290" width="15" customWidth="1"/>
    <col min="12291" max="12291" width="12.109375" customWidth="1"/>
    <col min="12292" max="12292" width="11.21875" customWidth="1"/>
    <col min="12293" max="12293" width="11.5546875" customWidth="1"/>
    <col min="12294" max="12294" width="13.33203125" bestFit="1" customWidth="1"/>
    <col min="12543" max="12543" width="12.109375" customWidth="1"/>
    <col min="12544" max="12544" width="41.88671875" customWidth="1"/>
    <col min="12545" max="12545" width="28.44140625" customWidth="1"/>
    <col min="12546" max="12546" width="15" customWidth="1"/>
    <col min="12547" max="12547" width="12.109375" customWidth="1"/>
    <col min="12548" max="12548" width="11.21875" customWidth="1"/>
    <col min="12549" max="12549" width="11.5546875" customWidth="1"/>
    <col min="12550" max="12550" width="13.33203125" bestFit="1" customWidth="1"/>
    <col min="12799" max="12799" width="12.109375" customWidth="1"/>
    <col min="12800" max="12800" width="41.88671875" customWidth="1"/>
    <col min="12801" max="12801" width="28.44140625" customWidth="1"/>
    <col min="12802" max="12802" width="15" customWidth="1"/>
    <col min="12803" max="12803" width="12.109375" customWidth="1"/>
    <col min="12804" max="12804" width="11.21875" customWidth="1"/>
    <col min="12805" max="12805" width="11.5546875" customWidth="1"/>
    <col min="12806" max="12806" width="13.33203125" bestFit="1" customWidth="1"/>
    <col min="13055" max="13055" width="12.109375" customWidth="1"/>
    <col min="13056" max="13056" width="41.88671875" customWidth="1"/>
    <col min="13057" max="13057" width="28.44140625" customWidth="1"/>
    <col min="13058" max="13058" width="15" customWidth="1"/>
    <col min="13059" max="13059" width="12.109375" customWidth="1"/>
    <col min="13060" max="13060" width="11.21875" customWidth="1"/>
    <col min="13061" max="13061" width="11.5546875" customWidth="1"/>
    <col min="13062" max="13062" width="13.33203125" bestFit="1" customWidth="1"/>
    <col min="13311" max="13311" width="12.109375" customWidth="1"/>
    <col min="13312" max="13312" width="41.88671875" customWidth="1"/>
    <col min="13313" max="13313" width="28.44140625" customWidth="1"/>
    <col min="13314" max="13314" width="15" customWidth="1"/>
    <col min="13315" max="13315" width="12.109375" customWidth="1"/>
    <col min="13316" max="13316" width="11.21875" customWidth="1"/>
    <col min="13317" max="13317" width="11.5546875" customWidth="1"/>
    <col min="13318" max="13318" width="13.33203125" bestFit="1" customWidth="1"/>
    <col min="13567" max="13567" width="12.109375" customWidth="1"/>
    <col min="13568" max="13568" width="41.88671875" customWidth="1"/>
    <col min="13569" max="13569" width="28.44140625" customWidth="1"/>
    <col min="13570" max="13570" width="15" customWidth="1"/>
    <col min="13571" max="13571" width="12.109375" customWidth="1"/>
    <col min="13572" max="13572" width="11.21875" customWidth="1"/>
    <col min="13573" max="13573" width="11.5546875" customWidth="1"/>
    <col min="13574" max="13574" width="13.33203125" bestFit="1" customWidth="1"/>
    <col min="13823" max="13823" width="12.109375" customWidth="1"/>
    <col min="13824" max="13824" width="41.88671875" customWidth="1"/>
    <col min="13825" max="13825" width="28.44140625" customWidth="1"/>
    <col min="13826" max="13826" width="15" customWidth="1"/>
    <col min="13827" max="13827" width="12.109375" customWidth="1"/>
    <col min="13828" max="13828" width="11.21875" customWidth="1"/>
    <col min="13829" max="13829" width="11.5546875" customWidth="1"/>
    <col min="13830" max="13830" width="13.33203125" bestFit="1" customWidth="1"/>
    <col min="14079" max="14079" width="12.109375" customWidth="1"/>
    <col min="14080" max="14080" width="41.88671875" customWidth="1"/>
    <col min="14081" max="14081" width="28.44140625" customWidth="1"/>
    <col min="14082" max="14082" width="15" customWidth="1"/>
    <col min="14083" max="14083" width="12.109375" customWidth="1"/>
    <col min="14084" max="14084" width="11.21875" customWidth="1"/>
    <col min="14085" max="14085" width="11.5546875" customWidth="1"/>
    <col min="14086" max="14086" width="13.33203125" bestFit="1" customWidth="1"/>
    <col min="14335" max="14335" width="12.109375" customWidth="1"/>
    <col min="14336" max="14336" width="41.88671875" customWidth="1"/>
    <col min="14337" max="14337" width="28.44140625" customWidth="1"/>
    <col min="14338" max="14338" width="15" customWidth="1"/>
    <col min="14339" max="14339" width="12.109375" customWidth="1"/>
    <col min="14340" max="14340" width="11.21875" customWidth="1"/>
    <col min="14341" max="14341" width="11.5546875" customWidth="1"/>
    <col min="14342" max="14342" width="13.33203125" bestFit="1" customWidth="1"/>
    <col min="14591" max="14591" width="12.109375" customWidth="1"/>
    <col min="14592" max="14592" width="41.88671875" customWidth="1"/>
    <col min="14593" max="14593" width="28.44140625" customWidth="1"/>
    <col min="14594" max="14594" width="15" customWidth="1"/>
    <col min="14595" max="14595" width="12.109375" customWidth="1"/>
    <col min="14596" max="14596" width="11.21875" customWidth="1"/>
    <col min="14597" max="14597" width="11.5546875" customWidth="1"/>
    <col min="14598" max="14598" width="13.33203125" bestFit="1" customWidth="1"/>
    <col min="14847" max="14847" width="12.109375" customWidth="1"/>
    <col min="14848" max="14848" width="41.88671875" customWidth="1"/>
    <col min="14849" max="14849" width="28.44140625" customWidth="1"/>
    <col min="14850" max="14850" width="15" customWidth="1"/>
    <col min="14851" max="14851" width="12.109375" customWidth="1"/>
    <col min="14852" max="14852" width="11.21875" customWidth="1"/>
    <col min="14853" max="14853" width="11.5546875" customWidth="1"/>
    <col min="14854" max="14854" width="13.33203125" bestFit="1" customWidth="1"/>
    <col min="15103" max="15103" width="12.109375" customWidth="1"/>
    <col min="15104" max="15104" width="41.88671875" customWidth="1"/>
    <col min="15105" max="15105" width="28.44140625" customWidth="1"/>
    <col min="15106" max="15106" width="15" customWidth="1"/>
    <col min="15107" max="15107" width="12.109375" customWidth="1"/>
    <col min="15108" max="15108" width="11.21875" customWidth="1"/>
    <col min="15109" max="15109" width="11.5546875" customWidth="1"/>
    <col min="15110" max="15110" width="13.33203125" bestFit="1" customWidth="1"/>
    <col min="15359" max="15359" width="12.109375" customWidth="1"/>
    <col min="15360" max="15360" width="41.88671875" customWidth="1"/>
    <col min="15361" max="15361" width="28.44140625" customWidth="1"/>
    <col min="15362" max="15362" width="15" customWidth="1"/>
    <col min="15363" max="15363" width="12.109375" customWidth="1"/>
    <col min="15364" max="15364" width="11.21875" customWidth="1"/>
    <col min="15365" max="15365" width="11.5546875" customWidth="1"/>
    <col min="15366" max="15366" width="13.33203125" bestFit="1" customWidth="1"/>
    <col min="15615" max="15615" width="12.109375" customWidth="1"/>
    <col min="15616" max="15616" width="41.88671875" customWidth="1"/>
    <col min="15617" max="15617" width="28.44140625" customWidth="1"/>
    <col min="15618" max="15618" width="15" customWidth="1"/>
    <col min="15619" max="15619" width="12.109375" customWidth="1"/>
    <col min="15620" max="15620" width="11.21875" customWidth="1"/>
    <col min="15621" max="15621" width="11.5546875" customWidth="1"/>
    <col min="15622" max="15622" width="13.33203125" bestFit="1" customWidth="1"/>
    <col min="15871" max="15871" width="12.109375" customWidth="1"/>
    <col min="15872" max="15872" width="41.88671875" customWidth="1"/>
    <col min="15873" max="15873" width="28.44140625" customWidth="1"/>
    <col min="15874" max="15874" width="15" customWidth="1"/>
    <col min="15875" max="15875" width="12.109375" customWidth="1"/>
    <col min="15876" max="15876" width="11.21875" customWidth="1"/>
    <col min="15877" max="15877" width="11.5546875" customWidth="1"/>
    <col min="15878" max="15878" width="13.33203125" bestFit="1" customWidth="1"/>
    <col min="16127" max="16127" width="12.109375" customWidth="1"/>
    <col min="16128" max="16128" width="41.88671875" customWidth="1"/>
    <col min="16129" max="16129" width="28.44140625" customWidth="1"/>
    <col min="16130" max="16130" width="15" customWidth="1"/>
    <col min="16131" max="16131" width="12.109375" customWidth="1"/>
    <col min="16132" max="16132" width="11.21875" customWidth="1"/>
    <col min="16133" max="16133" width="11.5546875" customWidth="1"/>
    <col min="16134" max="16134" width="13.33203125" bestFit="1" customWidth="1"/>
  </cols>
  <sheetData>
    <row r="1" spans="1:9" ht="15.6" customHeight="1">
      <c r="A1" s="311" t="s">
        <v>114</v>
      </c>
      <c r="B1" s="312"/>
      <c r="C1" s="312"/>
      <c r="D1" s="312"/>
      <c r="E1" s="312"/>
      <c r="F1" s="312"/>
      <c r="G1" s="313"/>
    </row>
    <row r="2" spans="1:9" ht="8.1" customHeight="1" thickBot="1">
      <c r="A2" s="314"/>
      <c r="B2" s="315"/>
      <c r="C2" s="315"/>
      <c r="D2" s="315"/>
      <c r="E2" s="315"/>
      <c r="F2" s="315"/>
      <c r="G2" s="316"/>
    </row>
    <row r="3" spans="1:9" ht="15" customHeight="1" thickBot="1">
      <c r="A3" s="317" t="s">
        <v>18</v>
      </c>
      <c r="B3" s="318"/>
      <c r="C3" s="318"/>
      <c r="D3" s="318"/>
      <c r="E3" s="318"/>
      <c r="F3" s="318"/>
      <c r="G3" s="319"/>
    </row>
    <row r="4" spans="1:9" ht="25.5" customHeight="1">
      <c r="A4" s="320" t="str">
        <f>'Modelo Planilha Orcamentaria'!A3:E3</f>
        <v>PREFEITURA: Prefeitura Municipal de Carvalhos</v>
      </c>
      <c r="B4" s="321"/>
      <c r="C4" s="136" t="s">
        <v>115</v>
      </c>
      <c r="D4" s="322">
        <f>'Modelo Planilha Orcamentaria'!I18</f>
        <v>203550.68353770001</v>
      </c>
      <c r="E4" s="323"/>
      <c r="F4" s="324" t="str">
        <f>'Modelo Planilha Orcamentaria'!F4:I4</f>
        <v>DATA: 20/05/2026</v>
      </c>
      <c r="G4" s="325"/>
      <c r="H4" s="310"/>
      <c r="I4" s="310"/>
    </row>
    <row r="5" spans="1:9" ht="26.4" customHeight="1" thickBot="1">
      <c r="A5" s="303" t="str">
        <f>'Modelo Planilha Orcamentaria'!A4:E4</f>
        <v>OBRA: PAVIMENTAÇÃO DE ESTRADAS VICINAIS</v>
      </c>
      <c r="B5" s="304"/>
      <c r="C5" s="305" t="str">
        <f>'Modelo Planilha Orcamentaria'!A5</f>
        <v>LOCAL: POVOADO DA CAPEADA -  ZONA RURAL - CARVALHOS/MG</v>
      </c>
      <c r="D5" s="306"/>
      <c r="E5" s="304"/>
      <c r="F5" s="307" t="s">
        <v>119</v>
      </c>
      <c r="G5" s="308"/>
      <c r="H5" s="309"/>
      <c r="I5" s="309"/>
    </row>
    <row r="6" spans="1:9">
      <c r="A6" s="104" t="s">
        <v>0</v>
      </c>
      <c r="B6" s="106" t="s">
        <v>19</v>
      </c>
      <c r="C6" s="105" t="s">
        <v>20</v>
      </c>
      <c r="D6" s="105" t="s">
        <v>21</v>
      </c>
      <c r="E6" s="106" t="s">
        <v>22</v>
      </c>
      <c r="F6" s="106" t="s">
        <v>23</v>
      </c>
      <c r="G6" s="222" t="s">
        <v>42</v>
      </c>
    </row>
    <row r="7" spans="1:9">
      <c r="A7" s="292">
        <v>1</v>
      </c>
      <c r="B7" s="294" t="str">
        <f>'Modelo Planilha Orcamentaria'!C10</f>
        <v>INSTALAÇÕES INICIAIS DA OBRA</v>
      </c>
      <c r="C7" s="86" t="s">
        <v>24</v>
      </c>
      <c r="D7" s="87">
        <f>D8/D14</f>
        <v>7.4899897337737369E-3</v>
      </c>
      <c r="E7" s="137">
        <v>1</v>
      </c>
      <c r="F7" s="137"/>
      <c r="G7" s="223"/>
    </row>
    <row r="8" spans="1:9">
      <c r="A8" s="293"/>
      <c r="B8" s="295"/>
      <c r="C8" s="88" t="s">
        <v>25</v>
      </c>
      <c r="D8" s="89">
        <f>'Modelo Planilha Orcamentaria'!I10</f>
        <v>1524.5925299999999</v>
      </c>
      <c r="E8" s="89">
        <f>E7*D8</f>
        <v>1524.5925299999999</v>
      </c>
      <c r="F8" s="89"/>
      <c r="G8" s="224"/>
    </row>
    <row r="9" spans="1:9">
      <c r="A9" s="292">
        <v>2</v>
      </c>
      <c r="B9" s="294" t="str">
        <f>'Modelo Planilha Orcamentaria'!C12</f>
        <v xml:space="preserve">DRENAGEM </v>
      </c>
      <c r="C9" s="86" t="s">
        <v>24</v>
      </c>
      <c r="D9" s="87">
        <f>D10/D14</f>
        <v>3.678896701230215E-3</v>
      </c>
      <c r="E9" s="137">
        <v>0.2</v>
      </c>
      <c r="F9" s="137">
        <v>0.4</v>
      </c>
      <c r="G9" s="223">
        <v>0.4</v>
      </c>
    </row>
    <row r="10" spans="1:9">
      <c r="A10" s="293"/>
      <c r="B10" s="295"/>
      <c r="C10" s="88" t="s">
        <v>25</v>
      </c>
      <c r="D10" s="138">
        <f>'Modelo Planilha Orcamentaria'!I12</f>
        <v>748.84193819999996</v>
      </c>
      <c r="E10" s="89">
        <f>E9*D10</f>
        <v>149.76838763999999</v>
      </c>
      <c r="F10" s="89">
        <f>F9*D10</f>
        <v>299.53677527999997</v>
      </c>
      <c r="G10" s="224">
        <f>G9*D10</f>
        <v>299.53677527999997</v>
      </c>
    </row>
    <row r="11" spans="1:9">
      <c r="A11" s="292">
        <v>3</v>
      </c>
      <c r="B11" s="294" t="str">
        <f>'Modelo Planilha Orcamentaria'!C14</f>
        <v xml:space="preserve">CALÇAMENTO </v>
      </c>
      <c r="C11" s="86" t="s">
        <v>24</v>
      </c>
      <c r="D11" s="87">
        <f>D12/D14</f>
        <v>0.98883111356499609</v>
      </c>
      <c r="E11" s="137">
        <v>0.34</v>
      </c>
      <c r="F11" s="137">
        <v>0.33</v>
      </c>
      <c r="G11" s="223">
        <v>0.33</v>
      </c>
    </row>
    <row r="12" spans="1:9">
      <c r="A12" s="293"/>
      <c r="B12" s="295"/>
      <c r="C12" s="88" t="s">
        <v>25</v>
      </c>
      <c r="D12" s="138">
        <f>'Modelo Planilha Orcamentaria'!I14</f>
        <v>201277.24906950002</v>
      </c>
      <c r="E12" s="89">
        <f>E11*D12</f>
        <v>68434.264683630012</v>
      </c>
      <c r="F12" s="89">
        <f>F11*D12</f>
        <v>66421.492192935009</v>
      </c>
      <c r="G12" s="224">
        <f>G11*D12</f>
        <v>66421.492192935009</v>
      </c>
    </row>
    <row r="13" spans="1:9">
      <c r="A13" s="296" t="s">
        <v>26</v>
      </c>
      <c r="B13" s="297"/>
      <c r="C13" s="90" t="s">
        <v>24</v>
      </c>
      <c r="D13" s="139">
        <f>D11+D9+D7</f>
        <v>1</v>
      </c>
      <c r="E13" s="139">
        <f>(E8+E10+E12)/$D$14</f>
        <v>0.34442834768611852</v>
      </c>
      <c r="F13" s="139">
        <f>(F8+F10+F12)/$D$14</f>
        <v>0.3277858261569408</v>
      </c>
      <c r="G13" s="225">
        <f>(G8+G10+G12)/$D$14</f>
        <v>0.3277858261569408</v>
      </c>
    </row>
    <row r="14" spans="1:9" ht="13.8" thickBot="1">
      <c r="A14" s="298"/>
      <c r="B14" s="299"/>
      <c r="C14" s="91" t="s">
        <v>25</v>
      </c>
      <c r="D14" s="92">
        <f>D12+D10+D8</f>
        <v>203550.68353770001</v>
      </c>
      <c r="E14" s="92">
        <f>E12+E8+E10</f>
        <v>70108.625601270003</v>
      </c>
      <c r="F14" s="92">
        <f>F12+F8+F10</f>
        <v>66721.028968215003</v>
      </c>
      <c r="G14" s="226">
        <f>G12+G8+G10</f>
        <v>66721.028968215003</v>
      </c>
    </row>
    <row r="15" spans="1:9" ht="13.8" thickBot="1">
      <c r="A15" s="300"/>
      <c r="B15" s="301"/>
      <c r="C15" s="301"/>
      <c r="D15" s="301"/>
      <c r="E15" s="301"/>
      <c r="F15" s="301"/>
      <c r="G15" s="302"/>
    </row>
    <row r="16" spans="1:9" ht="25.2" customHeight="1">
      <c r="A16" s="98"/>
      <c r="B16" s="227"/>
      <c r="C16" s="227"/>
      <c r="D16" s="227"/>
      <c r="E16" s="227"/>
      <c r="F16" s="228"/>
      <c r="G16" s="229"/>
    </row>
    <row r="17" spans="1:7">
      <c r="A17" s="98"/>
      <c r="C17" s="140"/>
      <c r="D17" s="291"/>
      <c r="E17" s="291"/>
      <c r="F17" s="230"/>
      <c r="G17" s="229"/>
    </row>
    <row r="18" spans="1:7" ht="13.2" customHeight="1">
      <c r="A18" s="288" t="str">
        <f>'Modelo Planilha Orcamentaria'!B23</f>
        <v>Priscila Cristina de Paula Neto - Engenheira Civil</v>
      </c>
      <c r="B18" s="289"/>
      <c r="C18" s="289"/>
      <c r="D18" s="289"/>
      <c r="E18" s="289"/>
      <c r="F18" s="289"/>
      <c r="G18" s="290"/>
    </row>
    <row r="19" spans="1:7">
      <c r="A19" s="99"/>
      <c r="C19" s="231"/>
      <c r="D19" s="232"/>
      <c r="E19" s="233"/>
      <c r="F19" s="230"/>
      <c r="G19" s="229"/>
    </row>
    <row r="20" spans="1:7">
      <c r="A20" s="99"/>
      <c r="C20" s="231"/>
      <c r="D20" s="232"/>
      <c r="E20" s="233"/>
      <c r="F20" s="230"/>
      <c r="G20" s="229"/>
    </row>
    <row r="21" spans="1:7">
      <c r="A21" s="99"/>
      <c r="C21" s="231"/>
      <c r="D21" s="232"/>
      <c r="E21" s="233"/>
      <c r="F21" s="230"/>
      <c r="G21" s="229"/>
    </row>
    <row r="22" spans="1:7">
      <c r="A22" s="111"/>
      <c r="C22" s="141"/>
      <c r="D22" s="220"/>
      <c r="E22" s="221"/>
      <c r="F22" s="230"/>
      <c r="G22" s="229"/>
    </row>
    <row r="23" spans="1:7" ht="10.8" customHeight="1">
      <c r="A23" s="288" t="str">
        <f>'Modelo Planilha Orcamentaria'!B26</f>
        <v>Valmir Siqueira da Silva - Prefeito Municipal</v>
      </c>
      <c r="B23" s="289"/>
      <c r="C23" s="289"/>
      <c r="D23" s="289"/>
      <c r="E23" s="289"/>
      <c r="F23" s="289"/>
      <c r="G23" s="290"/>
    </row>
    <row r="24" spans="1:7" ht="10.8" customHeight="1" thickBot="1">
      <c r="A24" s="100"/>
      <c r="B24" s="234"/>
      <c r="C24" s="164"/>
      <c r="D24" s="102"/>
      <c r="E24" s="101"/>
      <c r="F24" s="171"/>
      <c r="G24" s="235"/>
    </row>
    <row r="25" spans="1:7">
      <c r="A25" s="84"/>
      <c r="B25" s="84"/>
      <c r="C25" s="85"/>
      <c r="D25" s="85"/>
      <c r="E25" s="84"/>
      <c r="F25" s="84"/>
    </row>
    <row r="26" spans="1:7">
      <c r="A26" s="84"/>
      <c r="B26" s="84"/>
      <c r="C26" s="85"/>
      <c r="D26" s="85"/>
      <c r="E26" s="84"/>
      <c r="F26" s="84"/>
    </row>
    <row r="27" spans="1:7">
      <c r="A27" s="84"/>
      <c r="B27" s="84"/>
      <c r="C27" s="85"/>
      <c r="D27" s="85"/>
      <c r="E27" s="84"/>
      <c r="F27" s="84"/>
    </row>
    <row r="28" spans="1:7">
      <c r="A28" s="84"/>
      <c r="B28" s="84"/>
      <c r="C28" s="85"/>
      <c r="D28" s="85"/>
      <c r="E28" s="84"/>
      <c r="F28" s="84"/>
    </row>
    <row r="29" spans="1:7">
      <c r="A29" s="84"/>
      <c r="B29" s="84"/>
      <c r="C29" s="85"/>
      <c r="D29" s="85"/>
      <c r="E29" s="84"/>
      <c r="F29" s="84"/>
    </row>
    <row r="30" spans="1:7">
      <c r="A30" s="84"/>
      <c r="B30" s="84"/>
      <c r="C30" s="85"/>
      <c r="D30" s="85"/>
      <c r="E30" s="84"/>
      <c r="F30" s="84"/>
    </row>
  </sheetData>
  <mergeCells count="21">
    <mergeCell ref="H4:I4"/>
    <mergeCell ref="A1:G2"/>
    <mergeCell ref="A3:G3"/>
    <mergeCell ref="A4:B4"/>
    <mergeCell ref="D4:E4"/>
    <mergeCell ref="F4:G4"/>
    <mergeCell ref="A5:B5"/>
    <mergeCell ref="C5:E5"/>
    <mergeCell ref="F5:G5"/>
    <mergeCell ref="H5:I5"/>
    <mergeCell ref="A7:A8"/>
    <mergeCell ref="B7:B8"/>
    <mergeCell ref="A23:G23"/>
    <mergeCell ref="D17:E17"/>
    <mergeCell ref="A9:A10"/>
    <mergeCell ref="B9:B10"/>
    <mergeCell ref="A11:A12"/>
    <mergeCell ref="B11:B12"/>
    <mergeCell ref="A13:B14"/>
    <mergeCell ref="A15:G15"/>
    <mergeCell ref="A18:G18"/>
  </mergeCells>
  <printOptions horizontalCentered="1"/>
  <pageMargins left="0" right="0" top="0.59055118110236227" bottom="0"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43"/>
  <sheetViews>
    <sheetView showGridLines="0" view="pageBreakPreview" zoomScale="90" zoomScaleNormal="90" zoomScaleSheetLayoutView="90" workbookViewId="0">
      <selection activeCell="C39" sqref="C39"/>
    </sheetView>
  </sheetViews>
  <sheetFormatPr defaultRowHeight="15" customHeight="1"/>
  <cols>
    <col min="1" max="1" width="19.109375" style="14" customWidth="1"/>
    <col min="2" max="2" width="16.44140625" style="13" customWidth="1"/>
    <col min="3" max="3" width="16.88671875" style="14" customWidth="1"/>
    <col min="4" max="4" width="19.6640625" style="14" customWidth="1"/>
    <col min="5" max="5" width="18.5546875" style="14" customWidth="1"/>
    <col min="6" max="6" width="21.6640625" style="13" customWidth="1"/>
    <col min="7" max="7" width="20.109375" style="14" bestFit="1" customWidth="1"/>
    <col min="8" max="8" width="20.33203125" style="14" customWidth="1"/>
    <col min="9" max="9" width="16.6640625" style="12" customWidth="1"/>
    <col min="10" max="10" width="14.33203125" style="12" customWidth="1"/>
    <col min="11" max="11" width="53.88671875" style="15" customWidth="1"/>
    <col min="12" max="12" width="4" style="1" customWidth="1"/>
    <col min="13" max="13" width="9.109375" style="1"/>
    <col min="14" max="14" width="11.5546875" style="1" customWidth="1"/>
    <col min="15" max="17" width="9.109375" style="1"/>
    <col min="18" max="18" width="10" style="1" bestFit="1" customWidth="1"/>
    <col min="19" max="19" width="13.44140625" style="1" customWidth="1"/>
    <col min="20" max="20" width="14.44140625" style="1" bestFit="1" customWidth="1"/>
    <col min="21" max="21" width="14.109375" style="1" customWidth="1"/>
    <col min="22" max="256" width="9.109375" style="1"/>
    <col min="257" max="257" width="19.88671875" style="1" customWidth="1"/>
    <col min="258" max="258" width="16" style="1" customWidth="1"/>
    <col min="259" max="259" width="15.6640625" style="1" customWidth="1"/>
    <col min="260" max="260" width="17.6640625" style="1" customWidth="1"/>
    <col min="261" max="262" width="15.6640625" style="1" customWidth="1"/>
    <col min="263" max="263" width="16.6640625" style="1" customWidth="1"/>
    <col min="264" max="264" width="16.33203125" style="1" customWidth="1"/>
    <col min="265" max="265" width="17.6640625" style="1" customWidth="1"/>
    <col min="266" max="266" width="14" style="1" customWidth="1"/>
    <col min="267" max="267" width="15" style="1" customWidth="1"/>
    <col min="268" max="268" width="4" style="1" customWidth="1"/>
    <col min="269" max="269" width="9.109375" style="1"/>
    <col min="270" max="270" width="11.5546875" style="1" customWidth="1"/>
    <col min="271" max="273" width="9.109375" style="1"/>
    <col min="274" max="274" width="10" style="1" bestFit="1" customWidth="1"/>
    <col min="275" max="275" width="13.44140625" style="1" customWidth="1"/>
    <col min="276" max="276" width="14.44140625" style="1" bestFit="1" customWidth="1"/>
    <col min="277" max="277" width="14.109375" style="1" customWidth="1"/>
    <col min="278" max="512" width="9.109375" style="1"/>
    <col min="513" max="513" width="19.88671875" style="1" customWidth="1"/>
    <col min="514" max="514" width="16" style="1" customWidth="1"/>
    <col min="515" max="515" width="15.6640625" style="1" customWidth="1"/>
    <col min="516" max="516" width="17.6640625" style="1" customWidth="1"/>
    <col min="517" max="518" width="15.6640625" style="1" customWidth="1"/>
    <col min="519" max="519" width="16.6640625" style="1" customWidth="1"/>
    <col min="520" max="520" width="16.33203125" style="1" customWidth="1"/>
    <col min="521" max="521" width="17.6640625" style="1" customWidth="1"/>
    <col min="522" max="522" width="14" style="1" customWidth="1"/>
    <col min="523" max="523" width="15" style="1" customWidth="1"/>
    <col min="524" max="524" width="4" style="1" customWidth="1"/>
    <col min="525" max="525" width="9.109375" style="1"/>
    <col min="526" max="526" width="11.5546875" style="1" customWidth="1"/>
    <col min="527" max="529" width="9.109375" style="1"/>
    <col min="530" max="530" width="10" style="1" bestFit="1" customWidth="1"/>
    <col min="531" max="531" width="13.44140625" style="1" customWidth="1"/>
    <col min="532" max="532" width="14.44140625" style="1" bestFit="1" customWidth="1"/>
    <col min="533" max="533" width="14.109375" style="1" customWidth="1"/>
    <col min="534" max="768" width="9.109375" style="1"/>
    <col min="769" max="769" width="19.88671875" style="1" customWidth="1"/>
    <col min="770" max="770" width="16" style="1" customWidth="1"/>
    <col min="771" max="771" width="15.6640625" style="1" customWidth="1"/>
    <col min="772" max="772" width="17.6640625" style="1" customWidth="1"/>
    <col min="773" max="774" width="15.6640625" style="1" customWidth="1"/>
    <col min="775" max="775" width="16.6640625" style="1" customWidth="1"/>
    <col min="776" max="776" width="16.33203125" style="1" customWidth="1"/>
    <col min="777" max="777" width="17.6640625" style="1" customWidth="1"/>
    <col min="778" max="778" width="14" style="1" customWidth="1"/>
    <col min="779" max="779" width="15" style="1" customWidth="1"/>
    <col min="780" max="780" width="4" style="1" customWidth="1"/>
    <col min="781" max="781" width="9.109375" style="1"/>
    <col min="782" max="782" width="11.5546875" style="1" customWidth="1"/>
    <col min="783" max="785" width="9.109375" style="1"/>
    <col min="786" max="786" width="10" style="1" bestFit="1" customWidth="1"/>
    <col min="787" max="787" width="13.44140625" style="1" customWidth="1"/>
    <col min="788" max="788" width="14.44140625" style="1" bestFit="1" customWidth="1"/>
    <col min="789" max="789" width="14.109375" style="1" customWidth="1"/>
    <col min="790" max="1024" width="9.109375" style="1"/>
    <col min="1025" max="1025" width="19.88671875" style="1" customWidth="1"/>
    <col min="1026" max="1026" width="16" style="1" customWidth="1"/>
    <col min="1027" max="1027" width="15.6640625" style="1" customWidth="1"/>
    <col min="1028" max="1028" width="17.6640625" style="1" customWidth="1"/>
    <col min="1029" max="1030" width="15.6640625" style="1" customWidth="1"/>
    <col min="1031" max="1031" width="16.6640625" style="1" customWidth="1"/>
    <col min="1032" max="1032" width="16.33203125" style="1" customWidth="1"/>
    <col min="1033" max="1033" width="17.6640625" style="1" customWidth="1"/>
    <col min="1034" max="1034" width="14" style="1" customWidth="1"/>
    <col min="1035" max="1035" width="15" style="1" customWidth="1"/>
    <col min="1036" max="1036" width="4" style="1" customWidth="1"/>
    <col min="1037" max="1037" width="9.109375" style="1"/>
    <col min="1038" max="1038" width="11.5546875" style="1" customWidth="1"/>
    <col min="1039" max="1041" width="9.109375" style="1"/>
    <col min="1042" max="1042" width="10" style="1" bestFit="1" customWidth="1"/>
    <col min="1043" max="1043" width="13.44140625" style="1" customWidth="1"/>
    <col min="1044" max="1044" width="14.44140625" style="1" bestFit="1" customWidth="1"/>
    <col min="1045" max="1045" width="14.109375" style="1" customWidth="1"/>
    <col min="1046" max="1280" width="9.109375" style="1"/>
    <col min="1281" max="1281" width="19.88671875" style="1" customWidth="1"/>
    <col min="1282" max="1282" width="16" style="1" customWidth="1"/>
    <col min="1283" max="1283" width="15.6640625" style="1" customWidth="1"/>
    <col min="1284" max="1284" width="17.6640625" style="1" customWidth="1"/>
    <col min="1285" max="1286" width="15.6640625" style="1" customWidth="1"/>
    <col min="1287" max="1287" width="16.6640625" style="1" customWidth="1"/>
    <col min="1288" max="1288" width="16.33203125" style="1" customWidth="1"/>
    <col min="1289" max="1289" width="17.6640625" style="1" customWidth="1"/>
    <col min="1290" max="1290" width="14" style="1" customWidth="1"/>
    <col min="1291" max="1291" width="15" style="1" customWidth="1"/>
    <col min="1292" max="1292" width="4" style="1" customWidth="1"/>
    <col min="1293" max="1293" width="9.109375" style="1"/>
    <col min="1294" max="1294" width="11.5546875" style="1" customWidth="1"/>
    <col min="1295" max="1297" width="9.109375" style="1"/>
    <col min="1298" max="1298" width="10" style="1" bestFit="1" customWidth="1"/>
    <col min="1299" max="1299" width="13.44140625" style="1" customWidth="1"/>
    <col min="1300" max="1300" width="14.44140625" style="1" bestFit="1" customWidth="1"/>
    <col min="1301" max="1301" width="14.109375" style="1" customWidth="1"/>
    <col min="1302" max="1536" width="9.109375" style="1"/>
    <col min="1537" max="1537" width="19.88671875" style="1" customWidth="1"/>
    <col min="1538" max="1538" width="16" style="1" customWidth="1"/>
    <col min="1539" max="1539" width="15.6640625" style="1" customWidth="1"/>
    <col min="1540" max="1540" width="17.6640625" style="1" customWidth="1"/>
    <col min="1541" max="1542" width="15.6640625" style="1" customWidth="1"/>
    <col min="1543" max="1543" width="16.6640625" style="1" customWidth="1"/>
    <col min="1544" max="1544" width="16.33203125" style="1" customWidth="1"/>
    <col min="1545" max="1545" width="17.6640625" style="1" customWidth="1"/>
    <col min="1546" max="1546" width="14" style="1" customWidth="1"/>
    <col min="1547" max="1547" width="15" style="1" customWidth="1"/>
    <col min="1548" max="1548" width="4" style="1" customWidth="1"/>
    <col min="1549" max="1549" width="9.109375" style="1"/>
    <col min="1550" max="1550" width="11.5546875" style="1" customWidth="1"/>
    <col min="1551" max="1553" width="9.109375" style="1"/>
    <col min="1554" max="1554" width="10" style="1" bestFit="1" customWidth="1"/>
    <col min="1555" max="1555" width="13.44140625" style="1" customWidth="1"/>
    <col min="1556" max="1556" width="14.44140625" style="1" bestFit="1" customWidth="1"/>
    <col min="1557" max="1557" width="14.109375" style="1" customWidth="1"/>
    <col min="1558" max="1792" width="9.109375" style="1"/>
    <col min="1793" max="1793" width="19.88671875" style="1" customWidth="1"/>
    <col min="1794" max="1794" width="16" style="1" customWidth="1"/>
    <col min="1795" max="1795" width="15.6640625" style="1" customWidth="1"/>
    <col min="1796" max="1796" width="17.6640625" style="1" customWidth="1"/>
    <col min="1797" max="1798" width="15.6640625" style="1" customWidth="1"/>
    <col min="1799" max="1799" width="16.6640625" style="1" customWidth="1"/>
    <col min="1800" max="1800" width="16.33203125" style="1" customWidth="1"/>
    <col min="1801" max="1801" width="17.6640625" style="1" customWidth="1"/>
    <col min="1802" max="1802" width="14" style="1" customWidth="1"/>
    <col min="1803" max="1803" width="15" style="1" customWidth="1"/>
    <col min="1804" max="1804" width="4" style="1" customWidth="1"/>
    <col min="1805" max="1805" width="9.109375" style="1"/>
    <col min="1806" max="1806" width="11.5546875" style="1" customWidth="1"/>
    <col min="1807" max="1809" width="9.109375" style="1"/>
    <col min="1810" max="1810" width="10" style="1" bestFit="1" customWidth="1"/>
    <col min="1811" max="1811" width="13.44140625" style="1" customWidth="1"/>
    <col min="1812" max="1812" width="14.44140625" style="1" bestFit="1" customWidth="1"/>
    <col min="1813" max="1813" width="14.109375" style="1" customWidth="1"/>
    <col min="1814" max="2048" width="9.109375" style="1"/>
    <col min="2049" max="2049" width="19.88671875" style="1" customWidth="1"/>
    <col min="2050" max="2050" width="16" style="1" customWidth="1"/>
    <col min="2051" max="2051" width="15.6640625" style="1" customWidth="1"/>
    <col min="2052" max="2052" width="17.6640625" style="1" customWidth="1"/>
    <col min="2053" max="2054" width="15.6640625" style="1" customWidth="1"/>
    <col min="2055" max="2055" width="16.6640625" style="1" customWidth="1"/>
    <col min="2056" max="2056" width="16.33203125" style="1" customWidth="1"/>
    <col min="2057" max="2057" width="17.6640625" style="1" customWidth="1"/>
    <col min="2058" max="2058" width="14" style="1" customWidth="1"/>
    <col min="2059" max="2059" width="15" style="1" customWidth="1"/>
    <col min="2060" max="2060" width="4" style="1" customWidth="1"/>
    <col min="2061" max="2061" width="9.109375" style="1"/>
    <col min="2062" max="2062" width="11.5546875" style="1" customWidth="1"/>
    <col min="2063" max="2065" width="9.109375" style="1"/>
    <col min="2066" max="2066" width="10" style="1" bestFit="1" customWidth="1"/>
    <col min="2067" max="2067" width="13.44140625" style="1" customWidth="1"/>
    <col min="2068" max="2068" width="14.44140625" style="1" bestFit="1" customWidth="1"/>
    <col min="2069" max="2069" width="14.109375" style="1" customWidth="1"/>
    <col min="2070" max="2304" width="9.109375" style="1"/>
    <col min="2305" max="2305" width="19.88671875" style="1" customWidth="1"/>
    <col min="2306" max="2306" width="16" style="1" customWidth="1"/>
    <col min="2307" max="2307" width="15.6640625" style="1" customWidth="1"/>
    <col min="2308" max="2308" width="17.6640625" style="1" customWidth="1"/>
    <col min="2309" max="2310" width="15.6640625" style="1" customWidth="1"/>
    <col min="2311" max="2311" width="16.6640625" style="1" customWidth="1"/>
    <col min="2312" max="2312" width="16.33203125" style="1" customWidth="1"/>
    <col min="2313" max="2313" width="17.6640625" style="1" customWidth="1"/>
    <col min="2314" max="2314" width="14" style="1" customWidth="1"/>
    <col min="2315" max="2315" width="15" style="1" customWidth="1"/>
    <col min="2316" max="2316" width="4" style="1" customWidth="1"/>
    <col min="2317" max="2317" width="9.109375" style="1"/>
    <col min="2318" max="2318" width="11.5546875" style="1" customWidth="1"/>
    <col min="2319" max="2321" width="9.109375" style="1"/>
    <col min="2322" max="2322" width="10" style="1" bestFit="1" customWidth="1"/>
    <col min="2323" max="2323" width="13.44140625" style="1" customWidth="1"/>
    <col min="2324" max="2324" width="14.44140625" style="1" bestFit="1" customWidth="1"/>
    <col min="2325" max="2325" width="14.109375" style="1" customWidth="1"/>
    <col min="2326" max="2560" width="9.109375" style="1"/>
    <col min="2561" max="2561" width="19.88671875" style="1" customWidth="1"/>
    <col min="2562" max="2562" width="16" style="1" customWidth="1"/>
    <col min="2563" max="2563" width="15.6640625" style="1" customWidth="1"/>
    <col min="2564" max="2564" width="17.6640625" style="1" customWidth="1"/>
    <col min="2565" max="2566" width="15.6640625" style="1" customWidth="1"/>
    <col min="2567" max="2567" width="16.6640625" style="1" customWidth="1"/>
    <col min="2568" max="2568" width="16.33203125" style="1" customWidth="1"/>
    <col min="2569" max="2569" width="17.6640625" style="1" customWidth="1"/>
    <col min="2570" max="2570" width="14" style="1" customWidth="1"/>
    <col min="2571" max="2571" width="15" style="1" customWidth="1"/>
    <col min="2572" max="2572" width="4" style="1" customWidth="1"/>
    <col min="2573" max="2573" width="9.109375" style="1"/>
    <col min="2574" max="2574" width="11.5546875" style="1" customWidth="1"/>
    <col min="2575" max="2577" width="9.109375" style="1"/>
    <col min="2578" max="2578" width="10" style="1" bestFit="1" customWidth="1"/>
    <col min="2579" max="2579" width="13.44140625" style="1" customWidth="1"/>
    <col min="2580" max="2580" width="14.44140625" style="1" bestFit="1" customWidth="1"/>
    <col min="2581" max="2581" width="14.109375" style="1" customWidth="1"/>
    <col min="2582" max="2816" width="9.109375" style="1"/>
    <col min="2817" max="2817" width="19.88671875" style="1" customWidth="1"/>
    <col min="2818" max="2818" width="16" style="1" customWidth="1"/>
    <col min="2819" max="2819" width="15.6640625" style="1" customWidth="1"/>
    <col min="2820" max="2820" width="17.6640625" style="1" customWidth="1"/>
    <col min="2821" max="2822" width="15.6640625" style="1" customWidth="1"/>
    <col min="2823" max="2823" width="16.6640625" style="1" customWidth="1"/>
    <col min="2824" max="2824" width="16.33203125" style="1" customWidth="1"/>
    <col min="2825" max="2825" width="17.6640625" style="1" customWidth="1"/>
    <col min="2826" max="2826" width="14" style="1" customWidth="1"/>
    <col min="2827" max="2827" width="15" style="1" customWidth="1"/>
    <col min="2828" max="2828" width="4" style="1" customWidth="1"/>
    <col min="2829" max="2829" width="9.109375" style="1"/>
    <col min="2830" max="2830" width="11.5546875" style="1" customWidth="1"/>
    <col min="2831" max="2833" width="9.109375" style="1"/>
    <col min="2834" max="2834" width="10" style="1" bestFit="1" customWidth="1"/>
    <col min="2835" max="2835" width="13.44140625" style="1" customWidth="1"/>
    <col min="2836" max="2836" width="14.44140625" style="1" bestFit="1" customWidth="1"/>
    <col min="2837" max="2837" width="14.109375" style="1" customWidth="1"/>
    <col min="2838" max="3072" width="9.109375" style="1"/>
    <col min="3073" max="3073" width="19.88671875" style="1" customWidth="1"/>
    <col min="3074" max="3074" width="16" style="1" customWidth="1"/>
    <col min="3075" max="3075" width="15.6640625" style="1" customWidth="1"/>
    <col min="3076" max="3076" width="17.6640625" style="1" customWidth="1"/>
    <col min="3077" max="3078" width="15.6640625" style="1" customWidth="1"/>
    <col min="3079" max="3079" width="16.6640625" style="1" customWidth="1"/>
    <col min="3080" max="3080" width="16.33203125" style="1" customWidth="1"/>
    <col min="3081" max="3081" width="17.6640625" style="1" customWidth="1"/>
    <col min="3082" max="3082" width="14" style="1" customWidth="1"/>
    <col min="3083" max="3083" width="15" style="1" customWidth="1"/>
    <col min="3084" max="3084" width="4" style="1" customWidth="1"/>
    <col min="3085" max="3085" width="9.109375" style="1"/>
    <col min="3086" max="3086" width="11.5546875" style="1" customWidth="1"/>
    <col min="3087" max="3089" width="9.109375" style="1"/>
    <col min="3090" max="3090" width="10" style="1" bestFit="1" customWidth="1"/>
    <col min="3091" max="3091" width="13.44140625" style="1" customWidth="1"/>
    <col min="3092" max="3092" width="14.44140625" style="1" bestFit="1" customWidth="1"/>
    <col min="3093" max="3093" width="14.109375" style="1" customWidth="1"/>
    <col min="3094" max="3328" width="9.109375" style="1"/>
    <col min="3329" max="3329" width="19.88671875" style="1" customWidth="1"/>
    <col min="3330" max="3330" width="16" style="1" customWidth="1"/>
    <col min="3331" max="3331" width="15.6640625" style="1" customWidth="1"/>
    <col min="3332" max="3332" width="17.6640625" style="1" customWidth="1"/>
    <col min="3333" max="3334" width="15.6640625" style="1" customWidth="1"/>
    <col min="3335" max="3335" width="16.6640625" style="1" customWidth="1"/>
    <col min="3336" max="3336" width="16.33203125" style="1" customWidth="1"/>
    <col min="3337" max="3337" width="17.6640625" style="1" customWidth="1"/>
    <col min="3338" max="3338" width="14" style="1" customWidth="1"/>
    <col min="3339" max="3339" width="15" style="1" customWidth="1"/>
    <col min="3340" max="3340" width="4" style="1" customWidth="1"/>
    <col min="3341" max="3341" width="9.109375" style="1"/>
    <col min="3342" max="3342" width="11.5546875" style="1" customWidth="1"/>
    <col min="3343" max="3345" width="9.109375" style="1"/>
    <col min="3346" max="3346" width="10" style="1" bestFit="1" customWidth="1"/>
    <col min="3347" max="3347" width="13.44140625" style="1" customWidth="1"/>
    <col min="3348" max="3348" width="14.44140625" style="1" bestFit="1" customWidth="1"/>
    <col min="3349" max="3349" width="14.109375" style="1" customWidth="1"/>
    <col min="3350" max="3584" width="9.109375" style="1"/>
    <col min="3585" max="3585" width="19.88671875" style="1" customWidth="1"/>
    <col min="3586" max="3586" width="16" style="1" customWidth="1"/>
    <col min="3587" max="3587" width="15.6640625" style="1" customWidth="1"/>
    <col min="3588" max="3588" width="17.6640625" style="1" customWidth="1"/>
    <col min="3589" max="3590" width="15.6640625" style="1" customWidth="1"/>
    <col min="3591" max="3591" width="16.6640625" style="1" customWidth="1"/>
    <col min="3592" max="3592" width="16.33203125" style="1" customWidth="1"/>
    <col min="3593" max="3593" width="17.6640625" style="1" customWidth="1"/>
    <col min="3594" max="3594" width="14" style="1" customWidth="1"/>
    <col min="3595" max="3595" width="15" style="1" customWidth="1"/>
    <col min="3596" max="3596" width="4" style="1" customWidth="1"/>
    <col min="3597" max="3597" width="9.109375" style="1"/>
    <col min="3598" max="3598" width="11.5546875" style="1" customWidth="1"/>
    <col min="3599" max="3601" width="9.109375" style="1"/>
    <col min="3602" max="3602" width="10" style="1" bestFit="1" customWidth="1"/>
    <col min="3603" max="3603" width="13.44140625" style="1" customWidth="1"/>
    <col min="3604" max="3604" width="14.44140625" style="1" bestFit="1" customWidth="1"/>
    <col min="3605" max="3605" width="14.109375" style="1" customWidth="1"/>
    <col min="3606" max="3840" width="9.109375" style="1"/>
    <col min="3841" max="3841" width="19.88671875" style="1" customWidth="1"/>
    <col min="3842" max="3842" width="16" style="1" customWidth="1"/>
    <col min="3843" max="3843" width="15.6640625" style="1" customWidth="1"/>
    <col min="3844" max="3844" width="17.6640625" style="1" customWidth="1"/>
    <col min="3845" max="3846" width="15.6640625" style="1" customWidth="1"/>
    <col min="3847" max="3847" width="16.6640625" style="1" customWidth="1"/>
    <col min="3848" max="3848" width="16.33203125" style="1" customWidth="1"/>
    <col min="3849" max="3849" width="17.6640625" style="1" customWidth="1"/>
    <col min="3850" max="3850" width="14" style="1" customWidth="1"/>
    <col min="3851" max="3851" width="15" style="1" customWidth="1"/>
    <col min="3852" max="3852" width="4" style="1" customWidth="1"/>
    <col min="3853" max="3853" width="9.109375" style="1"/>
    <col min="3854" max="3854" width="11.5546875" style="1" customWidth="1"/>
    <col min="3855" max="3857" width="9.109375" style="1"/>
    <col min="3858" max="3858" width="10" style="1" bestFit="1" customWidth="1"/>
    <col min="3859" max="3859" width="13.44140625" style="1" customWidth="1"/>
    <col min="3860" max="3860" width="14.44140625" style="1" bestFit="1" customWidth="1"/>
    <col min="3861" max="3861" width="14.109375" style="1" customWidth="1"/>
    <col min="3862" max="4096" width="9.109375" style="1"/>
    <col min="4097" max="4097" width="19.88671875" style="1" customWidth="1"/>
    <col min="4098" max="4098" width="16" style="1" customWidth="1"/>
    <col min="4099" max="4099" width="15.6640625" style="1" customWidth="1"/>
    <col min="4100" max="4100" width="17.6640625" style="1" customWidth="1"/>
    <col min="4101" max="4102" width="15.6640625" style="1" customWidth="1"/>
    <col min="4103" max="4103" width="16.6640625" style="1" customWidth="1"/>
    <col min="4104" max="4104" width="16.33203125" style="1" customWidth="1"/>
    <col min="4105" max="4105" width="17.6640625" style="1" customWidth="1"/>
    <col min="4106" max="4106" width="14" style="1" customWidth="1"/>
    <col min="4107" max="4107" width="15" style="1" customWidth="1"/>
    <col min="4108" max="4108" width="4" style="1" customWidth="1"/>
    <col min="4109" max="4109" width="9.109375" style="1"/>
    <col min="4110" max="4110" width="11.5546875" style="1" customWidth="1"/>
    <col min="4111" max="4113" width="9.109375" style="1"/>
    <col min="4114" max="4114" width="10" style="1" bestFit="1" customWidth="1"/>
    <col min="4115" max="4115" width="13.44140625" style="1" customWidth="1"/>
    <col min="4116" max="4116" width="14.44140625" style="1" bestFit="1" customWidth="1"/>
    <col min="4117" max="4117" width="14.109375" style="1" customWidth="1"/>
    <col min="4118" max="4352" width="9.109375" style="1"/>
    <col min="4353" max="4353" width="19.88671875" style="1" customWidth="1"/>
    <col min="4354" max="4354" width="16" style="1" customWidth="1"/>
    <col min="4355" max="4355" width="15.6640625" style="1" customWidth="1"/>
    <col min="4356" max="4356" width="17.6640625" style="1" customWidth="1"/>
    <col min="4357" max="4358" width="15.6640625" style="1" customWidth="1"/>
    <col min="4359" max="4359" width="16.6640625" style="1" customWidth="1"/>
    <col min="4360" max="4360" width="16.33203125" style="1" customWidth="1"/>
    <col min="4361" max="4361" width="17.6640625" style="1" customWidth="1"/>
    <col min="4362" max="4362" width="14" style="1" customWidth="1"/>
    <col min="4363" max="4363" width="15" style="1" customWidth="1"/>
    <col min="4364" max="4364" width="4" style="1" customWidth="1"/>
    <col min="4365" max="4365" width="9.109375" style="1"/>
    <col min="4366" max="4366" width="11.5546875" style="1" customWidth="1"/>
    <col min="4367" max="4369" width="9.109375" style="1"/>
    <col min="4370" max="4370" width="10" style="1" bestFit="1" customWidth="1"/>
    <col min="4371" max="4371" width="13.44140625" style="1" customWidth="1"/>
    <col min="4372" max="4372" width="14.44140625" style="1" bestFit="1" customWidth="1"/>
    <col min="4373" max="4373" width="14.109375" style="1" customWidth="1"/>
    <col min="4374" max="4608" width="9.109375" style="1"/>
    <col min="4609" max="4609" width="19.88671875" style="1" customWidth="1"/>
    <col min="4610" max="4610" width="16" style="1" customWidth="1"/>
    <col min="4611" max="4611" width="15.6640625" style="1" customWidth="1"/>
    <col min="4612" max="4612" width="17.6640625" style="1" customWidth="1"/>
    <col min="4613" max="4614" width="15.6640625" style="1" customWidth="1"/>
    <col min="4615" max="4615" width="16.6640625" style="1" customWidth="1"/>
    <col min="4616" max="4616" width="16.33203125" style="1" customWidth="1"/>
    <col min="4617" max="4617" width="17.6640625" style="1" customWidth="1"/>
    <col min="4618" max="4618" width="14" style="1" customWidth="1"/>
    <col min="4619" max="4619" width="15" style="1" customWidth="1"/>
    <col min="4620" max="4620" width="4" style="1" customWidth="1"/>
    <col min="4621" max="4621" width="9.109375" style="1"/>
    <col min="4622" max="4622" width="11.5546875" style="1" customWidth="1"/>
    <col min="4623" max="4625" width="9.109375" style="1"/>
    <col min="4626" max="4626" width="10" style="1" bestFit="1" customWidth="1"/>
    <col min="4627" max="4627" width="13.44140625" style="1" customWidth="1"/>
    <col min="4628" max="4628" width="14.44140625" style="1" bestFit="1" customWidth="1"/>
    <col min="4629" max="4629" width="14.109375" style="1" customWidth="1"/>
    <col min="4630" max="4864" width="9.109375" style="1"/>
    <col min="4865" max="4865" width="19.88671875" style="1" customWidth="1"/>
    <col min="4866" max="4866" width="16" style="1" customWidth="1"/>
    <col min="4867" max="4867" width="15.6640625" style="1" customWidth="1"/>
    <col min="4868" max="4868" width="17.6640625" style="1" customWidth="1"/>
    <col min="4869" max="4870" width="15.6640625" style="1" customWidth="1"/>
    <col min="4871" max="4871" width="16.6640625" style="1" customWidth="1"/>
    <col min="4872" max="4872" width="16.33203125" style="1" customWidth="1"/>
    <col min="4873" max="4873" width="17.6640625" style="1" customWidth="1"/>
    <col min="4874" max="4874" width="14" style="1" customWidth="1"/>
    <col min="4875" max="4875" width="15" style="1" customWidth="1"/>
    <col min="4876" max="4876" width="4" style="1" customWidth="1"/>
    <col min="4877" max="4877" width="9.109375" style="1"/>
    <col min="4878" max="4878" width="11.5546875" style="1" customWidth="1"/>
    <col min="4879" max="4881" width="9.109375" style="1"/>
    <col min="4882" max="4882" width="10" style="1" bestFit="1" customWidth="1"/>
    <col min="4883" max="4883" width="13.44140625" style="1" customWidth="1"/>
    <col min="4884" max="4884" width="14.44140625" style="1" bestFit="1" customWidth="1"/>
    <col min="4885" max="4885" width="14.109375" style="1" customWidth="1"/>
    <col min="4886" max="5120" width="9.109375" style="1"/>
    <col min="5121" max="5121" width="19.88671875" style="1" customWidth="1"/>
    <col min="5122" max="5122" width="16" style="1" customWidth="1"/>
    <col min="5123" max="5123" width="15.6640625" style="1" customWidth="1"/>
    <col min="5124" max="5124" width="17.6640625" style="1" customWidth="1"/>
    <col min="5125" max="5126" width="15.6640625" style="1" customWidth="1"/>
    <col min="5127" max="5127" width="16.6640625" style="1" customWidth="1"/>
    <col min="5128" max="5128" width="16.33203125" style="1" customWidth="1"/>
    <col min="5129" max="5129" width="17.6640625" style="1" customWidth="1"/>
    <col min="5130" max="5130" width="14" style="1" customWidth="1"/>
    <col min="5131" max="5131" width="15" style="1" customWidth="1"/>
    <col min="5132" max="5132" width="4" style="1" customWidth="1"/>
    <col min="5133" max="5133" width="9.109375" style="1"/>
    <col min="5134" max="5134" width="11.5546875" style="1" customWidth="1"/>
    <col min="5135" max="5137" width="9.109375" style="1"/>
    <col min="5138" max="5138" width="10" style="1" bestFit="1" customWidth="1"/>
    <col min="5139" max="5139" width="13.44140625" style="1" customWidth="1"/>
    <col min="5140" max="5140" width="14.44140625" style="1" bestFit="1" customWidth="1"/>
    <col min="5141" max="5141" width="14.109375" style="1" customWidth="1"/>
    <col min="5142" max="5376" width="9.109375" style="1"/>
    <col min="5377" max="5377" width="19.88671875" style="1" customWidth="1"/>
    <col min="5378" max="5378" width="16" style="1" customWidth="1"/>
    <col min="5379" max="5379" width="15.6640625" style="1" customWidth="1"/>
    <col min="5380" max="5380" width="17.6640625" style="1" customWidth="1"/>
    <col min="5381" max="5382" width="15.6640625" style="1" customWidth="1"/>
    <col min="5383" max="5383" width="16.6640625" style="1" customWidth="1"/>
    <col min="5384" max="5384" width="16.33203125" style="1" customWidth="1"/>
    <col min="5385" max="5385" width="17.6640625" style="1" customWidth="1"/>
    <col min="5386" max="5386" width="14" style="1" customWidth="1"/>
    <col min="5387" max="5387" width="15" style="1" customWidth="1"/>
    <col min="5388" max="5388" width="4" style="1" customWidth="1"/>
    <col min="5389" max="5389" width="9.109375" style="1"/>
    <col min="5390" max="5390" width="11.5546875" style="1" customWidth="1"/>
    <col min="5391" max="5393" width="9.109375" style="1"/>
    <col min="5394" max="5394" width="10" style="1" bestFit="1" customWidth="1"/>
    <col min="5395" max="5395" width="13.44140625" style="1" customWidth="1"/>
    <col min="5396" max="5396" width="14.44140625" style="1" bestFit="1" customWidth="1"/>
    <col min="5397" max="5397" width="14.109375" style="1" customWidth="1"/>
    <col min="5398" max="5632" width="9.109375" style="1"/>
    <col min="5633" max="5633" width="19.88671875" style="1" customWidth="1"/>
    <col min="5634" max="5634" width="16" style="1" customWidth="1"/>
    <col min="5635" max="5635" width="15.6640625" style="1" customWidth="1"/>
    <col min="5636" max="5636" width="17.6640625" style="1" customWidth="1"/>
    <col min="5637" max="5638" width="15.6640625" style="1" customWidth="1"/>
    <col min="5639" max="5639" width="16.6640625" style="1" customWidth="1"/>
    <col min="5640" max="5640" width="16.33203125" style="1" customWidth="1"/>
    <col min="5641" max="5641" width="17.6640625" style="1" customWidth="1"/>
    <col min="5642" max="5642" width="14" style="1" customWidth="1"/>
    <col min="5643" max="5643" width="15" style="1" customWidth="1"/>
    <col min="5644" max="5644" width="4" style="1" customWidth="1"/>
    <col min="5645" max="5645" width="9.109375" style="1"/>
    <col min="5646" max="5646" width="11.5546875" style="1" customWidth="1"/>
    <col min="5647" max="5649" width="9.109375" style="1"/>
    <col min="5650" max="5650" width="10" style="1" bestFit="1" customWidth="1"/>
    <col min="5651" max="5651" width="13.44140625" style="1" customWidth="1"/>
    <col min="5652" max="5652" width="14.44140625" style="1" bestFit="1" customWidth="1"/>
    <col min="5653" max="5653" width="14.109375" style="1" customWidth="1"/>
    <col min="5654" max="5888" width="9.109375" style="1"/>
    <col min="5889" max="5889" width="19.88671875" style="1" customWidth="1"/>
    <col min="5890" max="5890" width="16" style="1" customWidth="1"/>
    <col min="5891" max="5891" width="15.6640625" style="1" customWidth="1"/>
    <col min="5892" max="5892" width="17.6640625" style="1" customWidth="1"/>
    <col min="5893" max="5894" width="15.6640625" style="1" customWidth="1"/>
    <col min="5895" max="5895" width="16.6640625" style="1" customWidth="1"/>
    <col min="5896" max="5896" width="16.33203125" style="1" customWidth="1"/>
    <col min="5897" max="5897" width="17.6640625" style="1" customWidth="1"/>
    <col min="5898" max="5898" width="14" style="1" customWidth="1"/>
    <col min="5899" max="5899" width="15" style="1" customWidth="1"/>
    <col min="5900" max="5900" width="4" style="1" customWidth="1"/>
    <col min="5901" max="5901" width="9.109375" style="1"/>
    <col min="5902" max="5902" width="11.5546875" style="1" customWidth="1"/>
    <col min="5903" max="5905" width="9.109375" style="1"/>
    <col min="5906" max="5906" width="10" style="1" bestFit="1" customWidth="1"/>
    <col min="5907" max="5907" width="13.44140625" style="1" customWidth="1"/>
    <col min="5908" max="5908" width="14.44140625" style="1" bestFit="1" customWidth="1"/>
    <col min="5909" max="5909" width="14.109375" style="1" customWidth="1"/>
    <col min="5910" max="6144" width="9.109375" style="1"/>
    <col min="6145" max="6145" width="19.88671875" style="1" customWidth="1"/>
    <col min="6146" max="6146" width="16" style="1" customWidth="1"/>
    <col min="6147" max="6147" width="15.6640625" style="1" customWidth="1"/>
    <col min="6148" max="6148" width="17.6640625" style="1" customWidth="1"/>
    <col min="6149" max="6150" width="15.6640625" style="1" customWidth="1"/>
    <col min="6151" max="6151" width="16.6640625" style="1" customWidth="1"/>
    <col min="6152" max="6152" width="16.33203125" style="1" customWidth="1"/>
    <col min="6153" max="6153" width="17.6640625" style="1" customWidth="1"/>
    <col min="6154" max="6154" width="14" style="1" customWidth="1"/>
    <col min="6155" max="6155" width="15" style="1" customWidth="1"/>
    <col min="6156" max="6156" width="4" style="1" customWidth="1"/>
    <col min="6157" max="6157" width="9.109375" style="1"/>
    <col min="6158" max="6158" width="11.5546875" style="1" customWidth="1"/>
    <col min="6159" max="6161" width="9.109375" style="1"/>
    <col min="6162" max="6162" width="10" style="1" bestFit="1" customWidth="1"/>
    <col min="6163" max="6163" width="13.44140625" style="1" customWidth="1"/>
    <col min="6164" max="6164" width="14.44140625" style="1" bestFit="1" customWidth="1"/>
    <col min="6165" max="6165" width="14.109375" style="1" customWidth="1"/>
    <col min="6166" max="6400" width="9.109375" style="1"/>
    <col min="6401" max="6401" width="19.88671875" style="1" customWidth="1"/>
    <col min="6402" max="6402" width="16" style="1" customWidth="1"/>
    <col min="6403" max="6403" width="15.6640625" style="1" customWidth="1"/>
    <col min="6404" max="6404" width="17.6640625" style="1" customWidth="1"/>
    <col min="6405" max="6406" width="15.6640625" style="1" customWidth="1"/>
    <col min="6407" max="6407" width="16.6640625" style="1" customWidth="1"/>
    <col min="6408" max="6408" width="16.33203125" style="1" customWidth="1"/>
    <col min="6409" max="6409" width="17.6640625" style="1" customWidth="1"/>
    <col min="6410" max="6410" width="14" style="1" customWidth="1"/>
    <col min="6411" max="6411" width="15" style="1" customWidth="1"/>
    <col min="6412" max="6412" width="4" style="1" customWidth="1"/>
    <col min="6413" max="6413" width="9.109375" style="1"/>
    <col min="6414" max="6414" width="11.5546875" style="1" customWidth="1"/>
    <col min="6415" max="6417" width="9.109375" style="1"/>
    <col min="6418" max="6418" width="10" style="1" bestFit="1" customWidth="1"/>
    <col min="6419" max="6419" width="13.44140625" style="1" customWidth="1"/>
    <col min="6420" max="6420" width="14.44140625" style="1" bestFit="1" customWidth="1"/>
    <col min="6421" max="6421" width="14.109375" style="1" customWidth="1"/>
    <col min="6422" max="6656" width="9.109375" style="1"/>
    <col min="6657" max="6657" width="19.88671875" style="1" customWidth="1"/>
    <col min="6658" max="6658" width="16" style="1" customWidth="1"/>
    <col min="6659" max="6659" width="15.6640625" style="1" customWidth="1"/>
    <col min="6660" max="6660" width="17.6640625" style="1" customWidth="1"/>
    <col min="6661" max="6662" width="15.6640625" style="1" customWidth="1"/>
    <col min="6663" max="6663" width="16.6640625" style="1" customWidth="1"/>
    <col min="6664" max="6664" width="16.33203125" style="1" customWidth="1"/>
    <col min="6665" max="6665" width="17.6640625" style="1" customWidth="1"/>
    <col min="6666" max="6666" width="14" style="1" customWidth="1"/>
    <col min="6667" max="6667" width="15" style="1" customWidth="1"/>
    <col min="6668" max="6668" width="4" style="1" customWidth="1"/>
    <col min="6669" max="6669" width="9.109375" style="1"/>
    <col min="6670" max="6670" width="11.5546875" style="1" customWidth="1"/>
    <col min="6671" max="6673" width="9.109375" style="1"/>
    <col min="6674" max="6674" width="10" style="1" bestFit="1" customWidth="1"/>
    <col min="6675" max="6675" width="13.44140625" style="1" customWidth="1"/>
    <col min="6676" max="6676" width="14.44140625" style="1" bestFit="1" customWidth="1"/>
    <col min="6677" max="6677" width="14.109375" style="1" customWidth="1"/>
    <col min="6678" max="6912" width="9.109375" style="1"/>
    <col min="6913" max="6913" width="19.88671875" style="1" customWidth="1"/>
    <col min="6914" max="6914" width="16" style="1" customWidth="1"/>
    <col min="6915" max="6915" width="15.6640625" style="1" customWidth="1"/>
    <col min="6916" max="6916" width="17.6640625" style="1" customWidth="1"/>
    <col min="6917" max="6918" width="15.6640625" style="1" customWidth="1"/>
    <col min="6919" max="6919" width="16.6640625" style="1" customWidth="1"/>
    <col min="6920" max="6920" width="16.33203125" style="1" customWidth="1"/>
    <col min="6921" max="6921" width="17.6640625" style="1" customWidth="1"/>
    <col min="6922" max="6922" width="14" style="1" customWidth="1"/>
    <col min="6923" max="6923" width="15" style="1" customWidth="1"/>
    <col min="6924" max="6924" width="4" style="1" customWidth="1"/>
    <col min="6925" max="6925" width="9.109375" style="1"/>
    <col min="6926" max="6926" width="11.5546875" style="1" customWidth="1"/>
    <col min="6927" max="6929" width="9.109375" style="1"/>
    <col min="6930" max="6930" width="10" style="1" bestFit="1" customWidth="1"/>
    <col min="6931" max="6931" width="13.44140625" style="1" customWidth="1"/>
    <col min="6932" max="6932" width="14.44140625" style="1" bestFit="1" customWidth="1"/>
    <col min="6933" max="6933" width="14.109375" style="1" customWidth="1"/>
    <col min="6934" max="7168" width="9.109375" style="1"/>
    <col min="7169" max="7169" width="19.88671875" style="1" customWidth="1"/>
    <col min="7170" max="7170" width="16" style="1" customWidth="1"/>
    <col min="7171" max="7171" width="15.6640625" style="1" customWidth="1"/>
    <col min="7172" max="7172" width="17.6640625" style="1" customWidth="1"/>
    <col min="7173" max="7174" width="15.6640625" style="1" customWidth="1"/>
    <col min="7175" max="7175" width="16.6640625" style="1" customWidth="1"/>
    <col min="7176" max="7176" width="16.33203125" style="1" customWidth="1"/>
    <col min="7177" max="7177" width="17.6640625" style="1" customWidth="1"/>
    <col min="7178" max="7178" width="14" style="1" customWidth="1"/>
    <col min="7179" max="7179" width="15" style="1" customWidth="1"/>
    <col min="7180" max="7180" width="4" style="1" customWidth="1"/>
    <col min="7181" max="7181" width="9.109375" style="1"/>
    <col min="7182" max="7182" width="11.5546875" style="1" customWidth="1"/>
    <col min="7183" max="7185" width="9.109375" style="1"/>
    <col min="7186" max="7186" width="10" style="1" bestFit="1" customWidth="1"/>
    <col min="7187" max="7187" width="13.44140625" style="1" customWidth="1"/>
    <col min="7188" max="7188" width="14.44140625" style="1" bestFit="1" customWidth="1"/>
    <col min="7189" max="7189" width="14.109375" style="1" customWidth="1"/>
    <col min="7190" max="7424" width="9.109375" style="1"/>
    <col min="7425" max="7425" width="19.88671875" style="1" customWidth="1"/>
    <col min="7426" max="7426" width="16" style="1" customWidth="1"/>
    <col min="7427" max="7427" width="15.6640625" style="1" customWidth="1"/>
    <col min="7428" max="7428" width="17.6640625" style="1" customWidth="1"/>
    <col min="7429" max="7430" width="15.6640625" style="1" customWidth="1"/>
    <col min="7431" max="7431" width="16.6640625" style="1" customWidth="1"/>
    <col min="7432" max="7432" width="16.33203125" style="1" customWidth="1"/>
    <col min="7433" max="7433" width="17.6640625" style="1" customWidth="1"/>
    <col min="7434" max="7434" width="14" style="1" customWidth="1"/>
    <col min="7435" max="7435" width="15" style="1" customWidth="1"/>
    <col min="7436" max="7436" width="4" style="1" customWidth="1"/>
    <col min="7437" max="7437" width="9.109375" style="1"/>
    <col min="7438" max="7438" width="11.5546875" style="1" customWidth="1"/>
    <col min="7439" max="7441" width="9.109375" style="1"/>
    <col min="7442" max="7442" width="10" style="1" bestFit="1" customWidth="1"/>
    <col min="7443" max="7443" width="13.44140625" style="1" customWidth="1"/>
    <col min="7444" max="7444" width="14.44140625" style="1" bestFit="1" customWidth="1"/>
    <col min="7445" max="7445" width="14.109375" style="1" customWidth="1"/>
    <col min="7446" max="7680" width="9.109375" style="1"/>
    <col min="7681" max="7681" width="19.88671875" style="1" customWidth="1"/>
    <col min="7682" max="7682" width="16" style="1" customWidth="1"/>
    <col min="7683" max="7683" width="15.6640625" style="1" customWidth="1"/>
    <col min="7684" max="7684" width="17.6640625" style="1" customWidth="1"/>
    <col min="7685" max="7686" width="15.6640625" style="1" customWidth="1"/>
    <col min="7687" max="7687" width="16.6640625" style="1" customWidth="1"/>
    <col min="7688" max="7688" width="16.33203125" style="1" customWidth="1"/>
    <col min="7689" max="7689" width="17.6640625" style="1" customWidth="1"/>
    <col min="7690" max="7690" width="14" style="1" customWidth="1"/>
    <col min="7691" max="7691" width="15" style="1" customWidth="1"/>
    <col min="7692" max="7692" width="4" style="1" customWidth="1"/>
    <col min="7693" max="7693" width="9.109375" style="1"/>
    <col min="7694" max="7694" width="11.5546875" style="1" customWidth="1"/>
    <col min="7695" max="7697" width="9.109375" style="1"/>
    <col min="7698" max="7698" width="10" style="1" bestFit="1" customWidth="1"/>
    <col min="7699" max="7699" width="13.44140625" style="1" customWidth="1"/>
    <col min="7700" max="7700" width="14.44140625" style="1" bestFit="1" customWidth="1"/>
    <col min="7701" max="7701" width="14.109375" style="1" customWidth="1"/>
    <col min="7702" max="7936" width="9.109375" style="1"/>
    <col min="7937" max="7937" width="19.88671875" style="1" customWidth="1"/>
    <col min="7938" max="7938" width="16" style="1" customWidth="1"/>
    <col min="7939" max="7939" width="15.6640625" style="1" customWidth="1"/>
    <col min="7940" max="7940" width="17.6640625" style="1" customWidth="1"/>
    <col min="7941" max="7942" width="15.6640625" style="1" customWidth="1"/>
    <col min="7943" max="7943" width="16.6640625" style="1" customWidth="1"/>
    <col min="7944" max="7944" width="16.33203125" style="1" customWidth="1"/>
    <col min="7945" max="7945" width="17.6640625" style="1" customWidth="1"/>
    <col min="7946" max="7946" width="14" style="1" customWidth="1"/>
    <col min="7947" max="7947" width="15" style="1" customWidth="1"/>
    <col min="7948" max="7948" width="4" style="1" customWidth="1"/>
    <col min="7949" max="7949" width="9.109375" style="1"/>
    <col min="7950" max="7950" width="11.5546875" style="1" customWidth="1"/>
    <col min="7951" max="7953" width="9.109375" style="1"/>
    <col min="7954" max="7954" width="10" style="1" bestFit="1" customWidth="1"/>
    <col min="7955" max="7955" width="13.44140625" style="1" customWidth="1"/>
    <col min="7956" max="7956" width="14.44140625" style="1" bestFit="1" customWidth="1"/>
    <col min="7957" max="7957" width="14.109375" style="1" customWidth="1"/>
    <col min="7958" max="8192" width="9.109375" style="1"/>
    <col min="8193" max="8193" width="19.88671875" style="1" customWidth="1"/>
    <col min="8194" max="8194" width="16" style="1" customWidth="1"/>
    <col min="8195" max="8195" width="15.6640625" style="1" customWidth="1"/>
    <col min="8196" max="8196" width="17.6640625" style="1" customWidth="1"/>
    <col min="8197" max="8198" width="15.6640625" style="1" customWidth="1"/>
    <col min="8199" max="8199" width="16.6640625" style="1" customWidth="1"/>
    <col min="8200" max="8200" width="16.33203125" style="1" customWidth="1"/>
    <col min="8201" max="8201" width="17.6640625" style="1" customWidth="1"/>
    <col min="8202" max="8202" width="14" style="1" customWidth="1"/>
    <col min="8203" max="8203" width="15" style="1" customWidth="1"/>
    <col min="8204" max="8204" width="4" style="1" customWidth="1"/>
    <col min="8205" max="8205" width="9.109375" style="1"/>
    <col min="8206" max="8206" width="11.5546875" style="1" customWidth="1"/>
    <col min="8207" max="8209" width="9.109375" style="1"/>
    <col min="8210" max="8210" width="10" style="1" bestFit="1" customWidth="1"/>
    <col min="8211" max="8211" width="13.44140625" style="1" customWidth="1"/>
    <col min="8212" max="8212" width="14.44140625" style="1" bestFit="1" customWidth="1"/>
    <col min="8213" max="8213" width="14.109375" style="1" customWidth="1"/>
    <col min="8214" max="8448" width="9.109375" style="1"/>
    <col min="8449" max="8449" width="19.88671875" style="1" customWidth="1"/>
    <col min="8450" max="8450" width="16" style="1" customWidth="1"/>
    <col min="8451" max="8451" width="15.6640625" style="1" customWidth="1"/>
    <col min="8452" max="8452" width="17.6640625" style="1" customWidth="1"/>
    <col min="8453" max="8454" width="15.6640625" style="1" customWidth="1"/>
    <col min="8455" max="8455" width="16.6640625" style="1" customWidth="1"/>
    <col min="8456" max="8456" width="16.33203125" style="1" customWidth="1"/>
    <col min="8457" max="8457" width="17.6640625" style="1" customWidth="1"/>
    <col min="8458" max="8458" width="14" style="1" customWidth="1"/>
    <col min="8459" max="8459" width="15" style="1" customWidth="1"/>
    <col min="8460" max="8460" width="4" style="1" customWidth="1"/>
    <col min="8461" max="8461" width="9.109375" style="1"/>
    <col min="8462" max="8462" width="11.5546875" style="1" customWidth="1"/>
    <col min="8463" max="8465" width="9.109375" style="1"/>
    <col min="8466" max="8466" width="10" style="1" bestFit="1" customWidth="1"/>
    <col min="8467" max="8467" width="13.44140625" style="1" customWidth="1"/>
    <col min="8468" max="8468" width="14.44140625" style="1" bestFit="1" customWidth="1"/>
    <col min="8469" max="8469" width="14.109375" style="1" customWidth="1"/>
    <col min="8470" max="8704" width="9.109375" style="1"/>
    <col min="8705" max="8705" width="19.88671875" style="1" customWidth="1"/>
    <col min="8706" max="8706" width="16" style="1" customWidth="1"/>
    <col min="8707" max="8707" width="15.6640625" style="1" customWidth="1"/>
    <col min="8708" max="8708" width="17.6640625" style="1" customWidth="1"/>
    <col min="8709" max="8710" width="15.6640625" style="1" customWidth="1"/>
    <col min="8711" max="8711" width="16.6640625" style="1" customWidth="1"/>
    <col min="8712" max="8712" width="16.33203125" style="1" customWidth="1"/>
    <col min="8713" max="8713" width="17.6640625" style="1" customWidth="1"/>
    <col min="8714" max="8714" width="14" style="1" customWidth="1"/>
    <col min="8715" max="8715" width="15" style="1" customWidth="1"/>
    <col min="8716" max="8716" width="4" style="1" customWidth="1"/>
    <col min="8717" max="8717" width="9.109375" style="1"/>
    <col min="8718" max="8718" width="11.5546875" style="1" customWidth="1"/>
    <col min="8719" max="8721" width="9.109375" style="1"/>
    <col min="8722" max="8722" width="10" style="1" bestFit="1" customWidth="1"/>
    <col min="8723" max="8723" width="13.44140625" style="1" customWidth="1"/>
    <col min="8724" max="8724" width="14.44140625" style="1" bestFit="1" customWidth="1"/>
    <col min="8725" max="8725" width="14.109375" style="1" customWidth="1"/>
    <col min="8726" max="8960" width="9.109375" style="1"/>
    <col min="8961" max="8961" width="19.88671875" style="1" customWidth="1"/>
    <col min="8962" max="8962" width="16" style="1" customWidth="1"/>
    <col min="8963" max="8963" width="15.6640625" style="1" customWidth="1"/>
    <col min="8964" max="8964" width="17.6640625" style="1" customWidth="1"/>
    <col min="8965" max="8966" width="15.6640625" style="1" customWidth="1"/>
    <col min="8967" max="8967" width="16.6640625" style="1" customWidth="1"/>
    <col min="8968" max="8968" width="16.33203125" style="1" customWidth="1"/>
    <col min="8969" max="8969" width="17.6640625" style="1" customWidth="1"/>
    <col min="8970" max="8970" width="14" style="1" customWidth="1"/>
    <col min="8971" max="8971" width="15" style="1" customWidth="1"/>
    <col min="8972" max="8972" width="4" style="1" customWidth="1"/>
    <col min="8973" max="8973" width="9.109375" style="1"/>
    <col min="8974" max="8974" width="11.5546875" style="1" customWidth="1"/>
    <col min="8975" max="8977" width="9.109375" style="1"/>
    <col min="8978" max="8978" width="10" style="1" bestFit="1" customWidth="1"/>
    <col min="8979" max="8979" width="13.44140625" style="1" customWidth="1"/>
    <col min="8980" max="8980" width="14.44140625" style="1" bestFit="1" customWidth="1"/>
    <col min="8981" max="8981" width="14.109375" style="1" customWidth="1"/>
    <col min="8982" max="9216" width="9.109375" style="1"/>
    <col min="9217" max="9217" width="19.88671875" style="1" customWidth="1"/>
    <col min="9218" max="9218" width="16" style="1" customWidth="1"/>
    <col min="9219" max="9219" width="15.6640625" style="1" customWidth="1"/>
    <col min="9220" max="9220" width="17.6640625" style="1" customWidth="1"/>
    <col min="9221" max="9222" width="15.6640625" style="1" customWidth="1"/>
    <col min="9223" max="9223" width="16.6640625" style="1" customWidth="1"/>
    <col min="9224" max="9224" width="16.33203125" style="1" customWidth="1"/>
    <col min="9225" max="9225" width="17.6640625" style="1" customWidth="1"/>
    <col min="9226" max="9226" width="14" style="1" customWidth="1"/>
    <col min="9227" max="9227" width="15" style="1" customWidth="1"/>
    <col min="9228" max="9228" width="4" style="1" customWidth="1"/>
    <col min="9229" max="9229" width="9.109375" style="1"/>
    <col min="9230" max="9230" width="11.5546875" style="1" customWidth="1"/>
    <col min="9231" max="9233" width="9.109375" style="1"/>
    <col min="9234" max="9234" width="10" style="1" bestFit="1" customWidth="1"/>
    <col min="9235" max="9235" width="13.44140625" style="1" customWidth="1"/>
    <col min="9236" max="9236" width="14.44140625" style="1" bestFit="1" customWidth="1"/>
    <col min="9237" max="9237" width="14.109375" style="1" customWidth="1"/>
    <col min="9238" max="9472" width="9.109375" style="1"/>
    <col min="9473" max="9473" width="19.88671875" style="1" customWidth="1"/>
    <col min="9474" max="9474" width="16" style="1" customWidth="1"/>
    <col min="9475" max="9475" width="15.6640625" style="1" customWidth="1"/>
    <col min="9476" max="9476" width="17.6640625" style="1" customWidth="1"/>
    <col min="9477" max="9478" width="15.6640625" style="1" customWidth="1"/>
    <col min="9479" max="9479" width="16.6640625" style="1" customWidth="1"/>
    <col min="9480" max="9480" width="16.33203125" style="1" customWidth="1"/>
    <col min="9481" max="9481" width="17.6640625" style="1" customWidth="1"/>
    <col min="9482" max="9482" width="14" style="1" customWidth="1"/>
    <col min="9483" max="9483" width="15" style="1" customWidth="1"/>
    <col min="9484" max="9484" width="4" style="1" customWidth="1"/>
    <col min="9485" max="9485" width="9.109375" style="1"/>
    <col min="9486" max="9486" width="11.5546875" style="1" customWidth="1"/>
    <col min="9487" max="9489" width="9.109375" style="1"/>
    <col min="9490" max="9490" width="10" style="1" bestFit="1" customWidth="1"/>
    <col min="9491" max="9491" width="13.44140625" style="1" customWidth="1"/>
    <col min="9492" max="9492" width="14.44140625" style="1" bestFit="1" customWidth="1"/>
    <col min="9493" max="9493" width="14.109375" style="1" customWidth="1"/>
    <col min="9494" max="9728" width="9.109375" style="1"/>
    <col min="9729" max="9729" width="19.88671875" style="1" customWidth="1"/>
    <col min="9730" max="9730" width="16" style="1" customWidth="1"/>
    <col min="9731" max="9731" width="15.6640625" style="1" customWidth="1"/>
    <col min="9732" max="9732" width="17.6640625" style="1" customWidth="1"/>
    <col min="9733" max="9734" width="15.6640625" style="1" customWidth="1"/>
    <col min="9735" max="9735" width="16.6640625" style="1" customWidth="1"/>
    <col min="9736" max="9736" width="16.33203125" style="1" customWidth="1"/>
    <col min="9737" max="9737" width="17.6640625" style="1" customWidth="1"/>
    <col min="9738" max="9738" width="14" style="1" customWidth="1"/>
    <col min="9739" max="9739" width="15" style="1" customWidth="1"/>
    <col min="9740" max="9740" width="4" style="1" customWidth="1"/>
    <col min="9741" max="9741" width="9.109375" style="1"/>
    <col min="9742" max="9742" width="11.5546875" style="1" customWidth="1"/>
    <col min="9743" max="9745" width="9.109375" style="1"/>
    <col min="9746" max="9746" width="10" style="1" bestFit="1" customWidth="1"/>
    <col min="9747" max="9747" width="13.44140625" style="1" customWidth="1"/>
    <col min="9748" max="9748" width="14.44140625" style="1" bestFit="1" customWidth="1"/>
    <col min="9749" max="9749" width="14.109375" style="1" customWidth="1"/>
    <col min="9750" max="9984" width="9.109375" style="1"/>
    <col min="9985" max="9985" width="19.88671875" style="1" customWidth="1"/>
    <col min="9986" max="9986" width="16" style="1" customWidth="1"/>
    <col min="9987" max="9987" width="15.6640625" style="1" customWidth="1"/>
    <col min="9988" max="9988" width="17.6640625" style="1" customWidth="1"/>
    <col min="9989" max="9990" width="15.6640625" style="1" customWidth="1"/>
    <col min="9991" max="9991" width="16.6640625" style="1" customWidth="1"/>
    <col min="9992" max="9992" width="16.33203125" style="1" customWidth="1"/>
    <col min="9993" max="9993" width="17.6640625" style="1" customWidth="1"/>
    <col min="9994" max="9994" width="14" style="1" customWidth="1"/>
    <col min="9995" max="9995" width="15" style="1" customWidth="1"/>
    <col min="9996" max="9996" width="4" style="1" customWidth="1"/>
    <col min="9997" max="9997" width="9.109375" style="1"/>
    <col min="9998" max="9998" width="11.5546875" style="1" customWidth="1"/>
    <col min="9999" max="10001" width="9.109375" style="1"/>
    <col min="10002" max="10002" width="10" style="1" bestFit="1" customWidth="1"/>
    <col min="10003" max="10003" width="13.44140625" style="1" customWidth="1"/>
    <col min="10004" max="10004" width="14.44140625" style="1" bestFit="1" customWidth="1"/>
    <col min="10005" max="10005" width="14.109375" style="1" customWidth="1"/>
    <col min="10006" max="10240" width="9.109375" style="1"/>
    <col min="10241" max="10241" width="19.88671875" style="1" customWidth="1"/>
    <col min="10242" max="10242" width="16" style="1" customWidth="1"/>
    <col min="10243" max="10243" width="15.6640625" style="1" customWidth="1"/>
    <col min="10244" max="10244" width="17.6640625" style="1" customWidth="1"/>
    <col min="10245" max="10246" width="15.6640625" style="1" customWidth="1"/>
    <col min="10247" max="10247" width="16.6640625" style="1" customWidth="1"/>
    <col min="10248" max="10248" width="16.33203125" style="1" customWidth="1"/>
    <col min="10249" max="10249" width="17.6640625" style="1" customWidth="1"/>
    <col min="10250" max="10250" width="14" style="1" customWidth="1"/>
    <col min="10251" max="10251" width="15" style="1" customWidth="1"/>
    <col min="10252" max="10252" width="4" style="1" customWidth="1"/>
    <col min="10253" max="10253" width="9.109375" style="1"/>
    <col min="10254" max="10254" width="11.5546875" style="1" customWidth="1"/>
    <col min="10255" max="10257" width="9.109375" style="1"/>
    <col min="10258" max="10258" width="10" style="1" bestFit="1" customWidth="1"/>
    <col min="10259" max="10259" width="13.44140625" style="1" customWidth="1"/>
    <col min="10260" max="10260" width="14.44140625" style="1" bestFit="1" customWidth="1"/>
    <col min="10261" max="10261" width="14.109375" style="1" customWidth="1"/>
    <col min="10262" max="10496" width="9.109375" style="1"/>
    <col min="10497" max="10497" width="19.88671875" style="1" customWidth="1"/>
    <col min="10498" max="10498" width="16" style="1" customWidth="1"/>
    <col min="10499" max="10499" width="15.6640625" style="1" customWidth="1"/>
    <col min="10500" max="10500" width="17.6640625" style="1" customWidth="1"/>
    <col min="10501" max="10502" width="15.6640625" style="1" customWidth="1"/>
    <col min="10503" max="10503" width="16.6640625" style="1" customWidth="1"/>
    <col min="10504" max="10504" width="16.33203125" style="1" customWidth="1"/>
    <col min="10505" max="10505" width="17.6640625" style="1" customWidth="1"/>
    <col min="10506" max="10506" width="14" style="1" customWidth="1"/>
    <col min="10507" max="10507" width="15" style="1" customWidth="1"/>
    <col min="10508" max="10508" width="4" style="1" customWidth="1"/>
    <col min="10509" max="10509" width="9.109375" style="1"/>
    <col min="10510" max="10510" width="11.5546875" style="1" customWidth="1"/>
    <col min="10511" max="10513" width="9.109375" style="1"/>
    <col min="10514" max="10514" width="10" style="1" bestFit="1" customWidth="1"/>
    <col min="10515" max="10515" width="13.44140625" style="1" customWidth="1"/>
    <col min="10516" max="10516" width="14.44140625" style="1" bestFit="1" customWidth="1"/>
    <col min="10517" max="10517" width="14.109375" style="1" customWidth="1"/>
    <col min="10518" max="10752" width="9.109375" style="1"/>
    <col min="10753" max="10753" width="19.88671875" style="1" customWidth="1"/>
    <col min="10754" max="10754" width="16" style="1" customWidth="1"/>
    <col min="10755" max="10755" width="15.6640625" style="1" customWidth="1"/>
    <col min="10756" max="10756" width="17.6640625" style="1" customWidth="1"/>
    <col min="10757" max="10758" width="15.6640625" style="1" customWidth="1"/>
    <col min="10759" max="10759" width="16.6640625" style="1" customWidth="1"/>
    <col min="10760" max="10760" width="16.33203125" style="1" customWidth="1"/>
    <col min="10761" max="10761" width="17.6640625" style="1" customWidth="1"/>
    <col min="10762" max="10762" width="14" style="1" customWidth="1"/>
    <col min="10763" max="10763" width="15" style="1" customWidth="1"/>
    <col min="10764" max="10764" width="4" style="1" customWidth="1"/>
    <col min="10765" max="10765" width="9.109375" style="1"/>
    <col min="10766" max="10766" width="11.5546875" style="1" customWidth="1"/>
    <col min="10767" max="10769" width="9.109375" style="1"/>
    <col min="10770" max="10770" width="10" style="1" bestFit="1" customWidth="1"/>
    <col min="10771" max="10771" width="13.44140625" style="1" customWidth="1"/>
    <col min="10772" max="10772" width="14.44140625" style="1" bestFit="1" customWidth="1"/>
    <col min="10773" max="10773" width="14.109375" style="1" customWidth="1"/>
    <col min="10774" max="11008" width="9.109375" style="1"/>
    <col min="11009" max="11009" width="19.88671875" style="1" customWidth="1"/>
    <col min="11010" max="11010" width="16" style="1" customWidth="1"/>
    <col min="11011" max="11011" width="15.6640625" style="1" customWidth="1"/>
    <col min="11012" max="11012" width="17.6640625" style="1" customWidth="1"/>
    <col min="11013" max="11014" width="15.6640625" style="1" customWidth="1"/>
    <col min="11015" max="11015" width="16.6640625" style="1" customWidth="1"/>
    <col min="11016" max="11016" width="16.33203125" style="1" customWidth="1"/>
    <col min="11017" max="11017" width="17.6640625" style="1" customWidth="1"/>
    <col min="11018" max="11018" width="14" style="1" customWidth="1"/>
    <col min="11019" max="11019" width="15" style="1" customWidth="1"/>
    <col min="11020" max="11020" width="4" style="1" customWidth="1"/>
    <col min="11021" max="11021" width="9.109375" style="1"/>
    <col min="11022" max="11022" width="11.5546875" style="1" customWidth="1"/>
    <col min="11023" max="11025" width="9.109375" style="1"/>
    <col min="11026" max="11026" width="10" style="1" bestFit="1" customWidth="1"/>
    <col min="11027" max="11027" width="13.44140625" style="1" customWidth="1"/>
    <col min="11028" max="11028" width="14.44140625" style="1" bestFit="1" customWidth="1"/>
    <col min="11029" max="11029" width="14.109375" style="1" customWidth="1"/>
    <col min="11030" max="11264" width="9.109375" style="1"/>
    <col min="11265" max="11265" width="19.88671875" style="1" customWidth="1"/>
    <col min="11266" max="11266" width="16" style="1" customWidth="1"/>
    <col min="11267" max="11267" width="15.6640625" style="1" customWidth="1"/>
    <col min="11268" max="11268" width="17.6640625" style="1" customWidth="1"/>
    <col min="11269" max="11270" width="15.6640625" style="1" customWidth="1"/>
    <col min="11271" max="11271" width="16.6640625" style="1" customWidth="1"/>
    <col min="11272" max="11272" width="16.33203125" style="1" customWidth="1"/>
    <col min="11273" max="11273" width="17.6640625" style="1" customWidth="1"/>
    <col min="11274" max="11274" width="14" style="1" customWidth="1"/>
    <col min="11275" max="11275" width="15" style="1" customWidth="1"/>
    <col min="11276" max="11276" width="4" style="1" customWidth="1"/>
    <col min="11277" max="11277" width="9.109375" style="1"/>
    <col min="11278" max="11278" width="11.5546875" style="1" customWidth="1"/>
    <col min="11279" max="11281" width="9.109375" style="1"/>
    <col min="11282" max="11282" width="10" style="1" bestFit="1" customWidth="1"/>
    <col min="11283" max="11283" width="13.44140625" style="1" customWidth="1"/>
    <col min="11284" max="11284" width="14.44140625" style="1" bestFit="1" customWidth="1"/>
    <col min="11285" max="11285" width="14.109375" style="1" customWidth="1"/>
    <col min="11286" max="11520" width="9.109375" style="1"/>
    <col min="11521" max="11521" width="19.88671875" style="1" customWidth="1"/>
    <col min="11522" max="11522" width="16" style="1" customWidth="1"/>
    <col min="11523" max="11523" width="15.6640625" style="1" customWidth="1"/>
    <col min="11524" max="11524" width="17.6640625" style="1" customWidth="1"/>
    <col min="11525" max="11526" width="15.6640625" style="1" customWidth="1"/>
    <col min="11527" max="11527" width="16.6640625" style="1" customWidth="1"/>
    <col min="11528" max="11528" width="16.33203125" style="1" customWidth="1"/>
    <col min="11529" max="11529" width="17.6640625" style="1" customWidth="1"/>
    <col min="11530" max="11530" width="14" style="1" customWidth="1"/>
    <col min="11531" max="11531" width="15" style="1" customWidth="1"/>
    <col min="11532" max="11532" width="4" style="1" customWidth="1"/>
    <col min="11533" max="11533" width="9.109375" style="1"/>
    <col min="11534" max="11534" width="11.5546875" style="1" customWidth="1"/>
    <col min="11535" max="11537" width="9.109375" style="1"/>
    <col min="11538" max="11538" width="10" style="1" bestFit="1" customWidth="1"/>
    <col min="11539" max="11539" width="13.44140625" style="1" customWidth="1"/>
    <col min="11540" max="11540" width="14.44140625" style="1" bestFit="1" customWidth="1"/>
    <col min="11541" max="11541" width="14.109375" style="1" customWidth="1"/>
    <col min="11542" max="11776" width="9.109375" style="1"/>
    <col min="11777" max="11777" width="19.88671875" style="1" customWidth="1"/>
    <col min="11778" max="11778" width="16" style="1" customWidth="1"/>
    <col min="11779" max="11779" width="15.6640625" style="1" customWidth="1"/>
    <col min="11780" max="11780" width="17.6640625" style="1" customWidth="1"/>
    <col min="11781" max="11782" width="15.6640625" style="1" customWidth="1"/>
    <col min="11783" max="11783" width="16.6640625" style="1" customWidth="1"/>
    <col min="11784" max="11784" width="16.33203125" style="1" customWidth="1"/>
    <col min="11785" max="11785" width="17.6640625" style="1" customWidth="1"/>
    <col min="11786" max="11786" width="14" style="1" customWidth="1"/>
    <col min="11787" max="11787" width="15" style="1" customWidth="1"/>
    <col min="11788" max="11788" width="4" style="1" customWidth="1"/>
    <col min="11789" max="11789" width="9.109375" style="1"/>
    <col min="11790" max="11790" width="11.5546875" style="1" customWidth="1"/>
    <col min="11791" max="11793" width="9.109375" style="1"/>
    <col min="11794" max="11794" width="10" style="1" bestFit="1" customWidth="1"/>
    <col min="11795" max="11795" width="13.44140625" style="1" customWidth="1"/>
    <col min="11796" max="11796" width="14.44140625" style="1" bestFit="1" customWidth="1"/>
    <col min="11797" max="11797" width="14.109375" style="1" customWidth="1"/>
    <col min="11798" max="12032" width="9.109375" style="1"/>
    <col min="12033" max="12033" width="19.88671875" style="1" customWidth="1"/>
    <col min="12034" max="12034" width="16" style="1" customWidth="1"/>
    <col min="12035" max="12035" width="15.6640625" style="1" customWidth="1"/>
    <col min="12036" max="12036" width="17.6640625" style="1" customWidth="1"/>
    <col min="12037" max="12038" width="15.6640625" style="1" customWidth="1"/>
    <col min="12039" max="12039" width="16.6640625" style="1" customWidth="1"/>
    <col min="12040" max="12040" width="16.33203125" style="1" customWidth="1"/>
    <col min="12041" max="12041" width="17.6640625" style="1" customWidth="1"/>
    <col min="12042" max="12042" width="14" style="1" customWidth="1"/>
    <col min="12043" max="12043" width="15" style="1" customWidth="1"/>
    <col min="12044" max="12044" width="4" style="1" customWidth="1"/>
    <col min="12045" max="12045" width="9.109375" style="1"/>
    <col min="12046" max="12046" width="11.5546875" style="1" customWidth="1"/>
    <col min="12047" max="12049" width="9.109375" style="1"/>
    <col min="12050" max="12050" width="10" style="1" bestFit="1" customWidth="1"/>
    <col min="12051" max="12051" width="13.44140625" style="1" customWidth="1"/>
    <col min="12052" max="12052" width="14.44140625" style="1" bestFit="1" customWidth="1"/>
    <col min="12053" max="12053" width="14.109375" style="1" customWidth="1"/>
    <col min="12054" max="12288" width="9.109375" style="1"/>
    <col min="12289" max="12289" width="19.88671875" style="1" customWidth="1"/>
    <col min="12290" max="12290" width="16" style="1" customWidth="1"/>
    <col min="12291" max="12291" width="15.6640625" style="1" customWidth="1"/>
    <col min="12292" max="12292" width="17.6640625" style="1" customWidth="1"/>
    <col min="12293" max="12294" width="15.6640625" style="1" customWidth="1"/>
    <col min="12295" max="12295" width="16.6640625" style="1" customWidth="1"/>
    <col min="12296" max="12296" width="16.33203125" style="1" customWidth="1"/>
    <col min="12297" max="12297" width="17.6640625" style="1" customWidth="1"/>
    <col min="12298" max="12298" width="14" style="1" customWidth="1"/>
    <col min="12299" max="12299" width="15" style="1" customWidth="1"/>
    <col min="12300" max="12300" width="4" style="1" customWidth="1"/>
    <col min="12301" max="12301" width="9.109375" style="1"/>
    <col min="12302" max="12302" width="11.5546875" style="1" customWidth="1"/>
    <col min="12303" max="12305" width="9.109375" style="1"/>
    <col min="12306" max="12306" width="10" style="1" bestFit="1" customWidth="1"/>
    <col min="12307" max="12307" width="13.44140625" style="1" customWidth="1"/>
    <col min="12308" max="12308" width="14.44140625" style="1" bestFit="1" customWidth="1"/>
    <col min="12309" max="12309" width="14.109375" style="1" customWidth="1"/>
    <col min="12310" max="12544" width="9.109375" style="1"/>
    <col min="12545" max="12545" width="19.88671875" style="1" customWidth="1"/>
    <col min="12546" max="12546" width="16" style="1" customWidth="1"/>
    <col min="12547" max="12547" width="15.6640625" style="1" customWidth="1"/>
    <col min="12548" max="12548" width="17.6640625" style="1" customWidth="1"/>
    <col min="12549" max="12550" width="15.6640625" style="1" customWidth="1"/>
    <col min="12551" max="12551" width="16.6640625" style="1" customWidth="1"/>
    <col min="12552" max="12552" width="16.33203125" style="1" customWidth="1"/>
    <col min="12553" max="12553" width="17.6640625" style="1" customWidth="1"/>
    <col min="12554" max="12554" width="14" style="1" customWidth="1"/>
    <col min="12555" max="12555" width="15" style="1" customWidth="1"/>
    <col min="12556" max="12556" width="4" style="1" customWidth="1"/>
    <col min="12557" max="12557" width="9.109375" style="1"/>
    <col min="12558" max="12558" width="11.5546875" style="1" customWidth="1"/>
    <col min="12559" max="12561" width="9.109375" style="1"/>
    <col min="12562" max="12562" width="10" style="1" bestFit="1" customWidth="1"/>
    <col min="12563" max="12563" width="13.44140625" style="1" customWidth="1"/>
    <col min="12564" max="12564" width="14.44140625" style="1" bestFit="1" customWidth="1"/>
    <col min="12565" max="12565" width="14.109375" style="1" customWidth="1"/>
    <col min="12566" max="12800" width="9.109375" style="1"/>
    <col min="12801" max="12801" width="19.88671875" style="1" customWidth="1"/>
    <col min="12802" max="12802" width="16" style="1" customWidth="1"/>
    <col min="12803" max="12803" width="15.6640625" style="1" customWidth="1"/>
    <col min="12804" max="12804" width="17.6640625" style="1" customWidth="1"/>
    <col min="12805" max="12806" width="15.6640625" style="1" customWidth="1"/>
    <col min="12807" max="12807" width="16.6640625" style="1" customWidth="1"/>
    <col min="12808" max="12808" width="16.33203125" style="1" customWidth="1"/>
    <col min="12809" max="12809" width="17.6640625" style="1" customWidth="1"/>
    <col min="12810" max="12810" width="14" style="1" customWidth="1"/>
    <col min="12811" max="12811" width="15" style="1" customWidth="1"/>
    <col min="12812" max="12812" width="4" style="1" customWidth="1"/>
    <col min="12813" max="12813" width="9.109375" style="1"/>
    <col min="12814" max="12814" width="11.5546875" style="1" customWidth="1"/>
    <col min="12815" max="12817" width="9.109375" style="1"/>
    <col min="12818" max="12818" width="10" style="1" bestFit="1" customWidth="1"/>
    <col min="12819" max="12819" width="13.44140625" style="1" customWidth="1"/>
    <col min="12820" max="12820" width="14.44140625" style="1" bestFit="1" customWidth="1"/>
    <col min="12821" max="12821" width="14.109375" style="1" customWidth="1"/>
    <col min="12822" max="13056" width="9.109375" style="1"/>
    <col min="13057" max="13057" width="19.88671875" style="1" customWidth="1"/>
    <col min="13058" max="13058" width="16" style="1" customWidth="1"/>
    <col min="13059" max="13059" width="15.6640625" style="1" customWidth="1"/>
    <col min="13060" max="13060" width="17.6640625" style="1" customWidth="1"/>
    <col min="13061" max="13062" width="15.6640625" style="1" customWidth="1"/>
    <col min="13063" max="13063" width="16.6640625" style="1" customWidth="1"/>
    <col min="13064" max="13064" width="16.33203125" style="1" customWidth="1"/>
    <col min="13065" max="13065" width="17.6640625" style="1" customWidth="1"/>
    <col min="13066" max="13066" width="14" style="1" customWidth="1"/>
    <col min="13067" max="13067" width="15" style="1" customWidth="1"/>
    <col min="13068" max="13068" width="4" style="1" customWidth="1"/>
    <col min="13069" max="13069" width="9.109375" style="1"/>
    <col min="13070" max="13070" width="11.5546875" style="1" customWidth="1"/>
    <col min="13071" max="13073" width="9.109375" style="1"/>
    <col min="13074" max="13074" width="10" style="1" bestFit="1" customWidth="1"/>
    <col min="13075" max="13075" width="13.44140625" style="1" customWidth="1"/>
    <col min="13076" max="13076" width="14.44140625" style="1" bestFit="1" customWidth="1"/>
    <col min="13077" max="13077" width="14.109375" style="1" customWidth="1"/>
    <col min="13078" max="13312" width="9.109375" style="1"/>
    <col min="13313" max="13313" width="19.88671875" style="1" customWidth="1"/>
    <col min="13314" max="13314" width="16" style="1" customWidth="1"/>
    <col min="13315" max="13315" width="15.6640625" style="1" customWidth="1"/>
    <col min="13316" max="13316" width="17.6640625" style="1" customWidth="1"/>
    <col min="13317" max="13318" width="15.6640625" style="1" customWidth="1"/>
    <col min="13319" max="13319" width="16.6640625" style="1" customWidth="1"/>
    <col min="13320" max="13320" width="16.33203125" style="1" customWidth="1"/>
    <col min="13321" max="13321" width="17.6640625" style="1" customWidth="1"/>
    <col min="13322" max="13322" width="14" style="1" customWidth="1"/>
    <col min="13323" max="13323" width="15" style="1" customWidth="1"/>
    <col min="13324" max="13324" width="4" style="1" customWidth="1"/>
    <col min="13325" max="13325" width="9.109375" style="1"/>
    <col min="13326" max="13326" width="11.5546875" style="1" customWidth="1"/>
    <col min="13327" max="13329" width="9.109375" style="1"/>
    <col min="13330" max="13330" width="10" style="1" bestFit="1" customWidth="1"/>
    <col min="13331" max="13331" width="13.44140625" style="1" customWidth="1"/>
    <col min="13332" max="13332" width="14.44140625" style="1" bestFit="1" customWidth="1"/>
    <col min="13333" max="13333" width="14.109375" style="1" customWidth="1"/>
    <col min="13334" max="13568" width="9.109375" style="1"/>
    <col min="13569" max="13569" width="19.88671875" style="1" customWidth="1"/>
    <col min="13570" max="13570" width="16" style="1" customWidth="1"/>
    <col min="13571" max="13571" width="15.6640625" style="1" customWidth="1"/>
    <col min="13572" max="13572" width="17.6640625" style="1" customWidth="1"/>
    <col min="13573" max="13574" width="15.6640625" style="1" customWidth="1"/>
    <col min="13575" max="13575" width="16.6640625" style="1" customWidth="1"/>
    <col min="13576" max="13576" width="16.33203125" style="1" customWidth="1"/>
    <col min="13577" max="13577" width="17.6640625" style="1" customWidth="1"/>
    <col min="13578" max="13578" width="14" style="1" customWidth="1"/>
    <col min="13579" max="13579" width="15" style="1" customWidth="1"/>
    <col min="13580" max="13580" width="4" style="1" customWidth="1"/>
    <col min="13581" max="13581" width="9.109375" style="1"/>
    <col min="13582" max="13582" width="11.5546875" style="1" customWidth="1"/>
    <col min="13583" max="13585" width="9.109375" style="1"/>
    <col min="13586" max="13586" width="10" style="1" bestFit="1" customWidth="1"/>
    <col min="13587" max="13587" width="13.44140625" style="1" customWidth="1"/>
    <col min="13588" max="13588" width="14.44140625" style="1" bestFit="1" customWidth="1"/>
    <col min="13589" max="13589" width="14.109375" style="1" customWidth="1"/>
    <col min="13590" max="13824" width="9.109375" style="1"/>
    <col min="13825" max="13825" width="19.88671875" style="1" customWidth="1"/>
    <col min="13826" max="13826" width="16" style="1" customWidth="1"/>
    <col min="13827" max="13827" width="15.6640625" style="1" customWidth="1"/>
    <col min="13828" max="13828" width="17.6640625" style="1" customWidth="1"/>
    <col min="13829" max="13830" width="15.6640625" style="1" customWidth="1"/>
    <col min="13831" max="13831" width="16.6640625" style="1" customWidth="1"/>
    <col min="13832" max="13832" width="16.33203125" style="1" customWidth="1"/>
    <col min="13833" max="13833" width="17.6640625" style="1" customWidth="1"/>
    <col min="13834" max="13834" width="14" style="1" customWidth="1"/>
    <col min="13835" max="13835" width="15" style="1" customWidth="1"/>
    <col min="13836" max="13836" width="4" style="1" customWidth="1"/>
    <col min="13837" max="13837" width="9.109375" style="1"/>
    <col min="13838" max="13838" width="11.5546875" style="1" customWidth="1"/>
    <col min="13839" max="13841" width="9.109375" style="1"/>
    <col min="13842" max="13842" width="10" style="1" bestFit="1" customWidth="1"/>
    <col min="13843" max="13843" width="13.44140625" style="1" customWidth="1"/>
    <col min="13844" max="13844" width="14.44140625" style="1" bestFit="1" customWidth="1"/>
    <col min="13845" max="13845" width="14.109375" style="1" customWidth="1"/>
    <col min="13846" max="14080" width="9.109375" style="1"/>
    <col min="14081" max="14081" width="19.88671875" style="1" customWidth="1"/>
    <col min="14082" max="14082" width="16" style="1" customWidth="1"/>
    <col min="14083" max="14083" width="15.6640625" style="1" customWidth="1"/>
    <col min="14084" max="14084" width="17.6640625" style="1" customWidth="1"/>
    <col min="14085" max="14086" width="15.6640625" style="1" customWidth="1"/>
    <col min="14087" max="14087" width="16.6640625" style="1" customWidth="1"/>
    <col min="14088" max="14088" width="16.33203125" style="1" customWidth="1"/>
    <col min="14089" max="14089" width="17.6640625" style="1" customWidth="1"/>
    <col min="14090" max="14090" width="14" style="1" customWidth="1"/>
    <col min="14091" max="14091" width="15" style="1" customWidth="1"/>
    <col min="14092" max="14092" width="4" style="1" customWidth="1"/>
    <col min="14093" max="14093" width="9.109375" style="1"/>
    <col min="14094" max="14094" width="11.5546875" style="1" customWidth="1"/>
    <col min="14095" max="14097" width="9.109375" style="1"/>
    <col min="14098" max="14098" width="10" style="1" bestFit="1" customWidth="1"/>
    <col min="14099" max="14099" width="13.44140625" style="1" customWidth="1"/>
    <col min="14100" max="14100" width="14.44140625" style="1" bestFit="1" customWidth="1"/>
    <col min="14101" max="14101" width="14.109375" style="1" customWidth="1"/>
    <col min="14102" max="14336" width="9.109375" style="1"/>
    <col min="14337" max="14337" width="19.88671875" style="1" customWidth="1"/>
    <col min="14338" max="14338" width="16" style="1" customWidth="1"/>
    <col min="14339" max="14339" width="15.6640625" style="1" customWidth="1"/>
    <col min="14340" max="14340" width="17.6640625" style="1" customWidth="1"/>
    <col min="14341" max="14342" width="15.6640625" style="1" customWidth="1"/>
    <col min="14343" max="14343" width="16.6640625" style="1" customWidth="1"/>
    <col min="14344" max="14344" width="16.33203125" style="1" customWidth="1"/>
    <col min="14345" max="14345" width="17.6640625" style="1" customWidth="1"/>
    <col min="14346" max="14346" width="14" style="1" customWidth="1"/>
    <col min="14347" max="14347" width="15" style="1" customWidth="1"/>
    <col min="14348" max="14348" width="4" style="1" customWidth="1"/>
    <col min="14349" max="14349" width="9.109375" style="1"/>
    <col min="14350" max="14350" width="11.5546875" style="1" customWidth="1"/>
    <col min="14351" max="14353" width="9.109375" style="1"/>
    <col min="14354" max="14354" width="10" style="1" bestFit="1" customWidth="1"/>
    <col min="14355" max="14355" width="13.44140625" style="1" customWidth="1"/>
    <col min="14356" max="14356" width="14.44140625" style="1" bestFit="1" customWidth="1"/>
    <col min="14357" max="14357" width="14.109375" style="1" customWidth="1"/>
    <col min="14358" max="14592" width="9.109375" style="1"/>
    <col min="14593" max="14593" width="19.88671875" style="1" customWidth="1"/>
    <col min="14594" max="14594" width="16" style="1" customWidth="1"/>
    <col min="14595" max="14595" width="15.6640625" style="1" customWidth="1"/>
    <col min="14596" max="14596" width="17.6640625" style="1" customWidth="1"/>
    <col min="14597" max="14598" width="15.6640625" style="1" customWidth="1"/>
    <col min="14599" max="14599" width="16.6640625" style="1" customWidth="1"/>
    <col min="14600" max="14600" width="16.33203125" style="1" customWidth="1"/>
    <col min="14601" max="14601" width="17.6640625" style="1" customWidth="1"/>
    <col min="14602" max="14602" width="14" style="1" customWidth="1"/>
    <col min="14603" max="14603" width="15" style="1" customWidth="1"/>
    <col min="14604" max="14604" width="4" style="1" customWidth="1"/>
    <col min="14605" max="14605" width="9.109375" style="1"/>
    <col min="14606" max="14606" width="11.5546875" style="1" customWidth="1"/>
    <col min="14607" max="14609" width="9.109375" style="1"/>
    <col min="14610" max="14610" width="10" style="1" bestFit="1" customWidth="1"/>
    <col min="14611" max="14611" width="13.44140625" style="1" customWidth="1"/>
    <col min="14612" max="14612" width="14.44140625" style="1" bestFit="1" customWidth="1"/>
    <col min="14613" max="14613" width="14.109375" style="1" customWidth="1"/>
    <col min="14614" max="14848" width="9.109375" style="1"/>
    <col min="14849" max="14849" width="19.88671875" style="1" customWidth="1"/>
    <col min="14850" max="14850" width="16" style="1" customWidth="1"/>
    <col min="14851" max="14851" width="15.6640625" style="1" customWidth="1"/>
    <col min="14852" max="14852" width="17.6640625" style="1" customWidth="1"/>
    <col min="14853" max="14854" width="15.6640625" style="1" customWidth="1"/>
    <col min="14855" max="14855" width="16.6640625" style="1" customWidth="1"/>
    <col min="14856" max="14856" width="16.33203125" style="1" customWidth="1"/>
    <col min="14857" max="14857" width="17.6640625" style="1" customWidth="1"/>
    <col min="14858" max="14858" width="14" style="1" customWidth="1"/>
    <col min="14859" max="14859" width="15" style="1" customWidth="1"/>
    <col min="14860" max="14860" width="4" style="1" customWidth="1"/>
    <col min="14861" max="14861" width="9.109375" style="1"/>
    <col min="14862" max="14862" width="11.5546875" style="1" customWidth="1"/>
    <col min="14863" max="14865" width="9.109375" style="1"/>
    <col min="14866" max="14866" width="10" style="1" bestFit="1" customWidth="1"/>
    <col min="14867" max="14867" width="13.44140625" style="1" customWidth="1"/>
    <col min="14868" max="14868" width="14.44140625" style="1" bestFit="1" customWidth="1"/>
    <col min="14869" max="14869" width="14.109375" style="1" customWidth="1"/>
    <col min="14870" max="15104" width="9.109375" style="1"/>
    <col min="15105" max="15105" width="19.88671875" style="1" customWidth="1"/>
    <col min="15106" max="15106" width="16" style="1" customWidth="1"/>
    <col min="15107" max="15107" width="15.6640625" style="1" customWidth="1"/>
    <col min="15108" max="15108" width="17.6640625" style="1" customWidth="1"/>
    <col min="15109" max="15110" width="15.6640625" style="1" customWidth="1"/>
    <col min="15111" max="15111" width="16.6640625" style="1" customWidth="1"/>
    <col min="15112" max="15112" width="16.33203125" style="1" customWidth="1"/>
    <col min="15113" max="15113" width="17.6640625" style="1" customWidth="1"/>
    <col min="15114" max="15114" width="14" style="1" customWidth="1"/>
    <col min="15115" max="15115" width="15" style="1" customWidth="1"/>
    <col min="15116" max="15116" width="4" style="1" customWidth="1"/>
    <col min="15117" max="15117" width="9.109375" style="1"/>
    <col min="15118" max="15118" width="11.5546875" style="1" customWidth="1"/>
    <col min="15119" max="15121" width="9.109375" style="1"/>
    <col min="15122" max="15122" width="10" style="1" bestFit="1" customWidth="1"/>
    <col min="15123" max="15123" width="13.44140625" style="1" customWidth="1"/>
    <col min="15124" max="15124" width="14.44140625" style="1" bestFit="1" customWidth="1"/>
    <col min="15125" max="15125" width="14.109375" style="1" customWidth="1"/>
    <col min="15126" max="15360" width="9.109375" style="1"/>
    <col min="15361" max="15361" width="19.88671875" style="1" customWidth="1"/>
    <col min="15362" max="15362" width="16" style="1" customWidth="1"/>
    <col min="15363" max="15363" width="15.6640625" style="1" customWidth="1"/>
    <col min="15364" max="15364" width="17.6640625" style="1" customWidth="1"/>
    <col min="15365" max="15366" width="15.6640625" style="1" customWidth="1"/>
    <col min="15367" max="15367" width="16.6640625" style="1" customWidth="1"/>
    <col min="15368" max="15368" width="16.33203125" style="1" customWidth="1"/>
    <col min="15369" max="15369" width="17.6640625" style="1" customWidth="1"/>
    <col min="15370" max="15370" width="14" style="1" customWidth="1"/>
    <col min="15371" max="15371" width="15" style="1" customWidth="1"/>
    <col min="15372" max="15372" width="4" style="1" customWidth="1"/>
    <col min="15373" max="15373" width="9.109375" style="1"/>
    <col min="15374" max="15374" width="11.5546875" style="1" customWidth="1"/>
    <col min="15375" max="15377" width="9.109375" style="1"/>
    <col min="15378" max="15378" width="10" style="1" bestFit="1" customWidth="1"/>
    <col min="15379" max="15379" width="13.44140625" style="1" customWidth="1"/>
    <col min="15380" max="15380" width="14.44140625" style="1" bestFit="1" customWidth="1"/>
    <col min="15381" max="15381" width="14.109375" style="1" customWidth="1"/>
    <col min="15382" max="15616" width="9.109375" style="1"/>
    <col min="15617" max="15617" width="19.88671875" style="1" customWidth="1"/>
    <col min="15618" max="15618" width="16" style="1" customWidth="1"/>
    <col min="15619" max="15619" width="15.6640625" style="1" customWidth="1"/>
    <col min="15620" max="15620" width="17.6640625" style="1" customWidth="1"/>
    <col min="15621" max="15622" width="15.6640625" style="1" customWidth="1"/>
    <col min="15623" max="15623" width="16.6640625" style="1" customWidth="1"/>
    <col min="15624" max="15624" width="16.33203125" style="1" customWidth="1"/>
    <col min="15625" max="15625" width="17.6640625" style="1" customWidth="1"/>
    <col min="15626" max="15626" width="14" style="1" customWidth="1"/>
    <col min="15627" max="15627" width="15" style="1" customWidth="1"/>
    <col min="15628" max="15628" width="4" style="1" customWidth="1"/>
    <col min="15629" max="15629" width="9.109375" style="1"/>
    <col min="15630" max="15630" width="11.5546875" style="1" customWidth="1"/>
    <col min="15631" max="15633" width="9.109375" style="1"/>
    <col min="15634" max="15634" width="10" style="1" bestFit="1" customWidth="1"/>
    <col min="15635" max="15635" width="13.44140625" style="1" customWidth="1"/>
    <col min="15636" max="15636" width="14.44140625" style="1" bestFit="1" customWidth="1"/>
    <col min="15637" max="15637" width="14.109375" style="1" customWidth="1"/>
    <col min="15638" max="15872" width="9.109375" style="1"/>
    <col min="15873" max="15873" width="19.88671875" style="1" customWidth="1"/>
    <col min="15874" max="15874" width="16" style="1" customWidth="1"/>
    <col min="15875" max="15875" width="15.6640625" style="1" customWidth="1"/>
    <col min="15876" max="15876" width="17.6640625" style="1" customWidth="1"/>
    <col min="15877" max="15878" width="15.6640625" style="1" customWidth="1"/>
    <col min="15879" max="15879" width="16.6640625" style="1" customWidth="1"/>
    <col min="15880" max="15880" width="16.33203125" style="1" customWidth="1"/>
    <col min="15881" max="15881" width="17.6640625" style="1" customWidth="1"/>
    <col min="15882" max="15882" width="14" style="1" customWidth="1"/>
    <col min="15883" max="15883" width="15" style="1" customWidth="1"/>
    <col min="15884" max="15884" width="4" style="1" customWidth="1"/>
    <col min="15885" max="15885" width="9.109375" style="1"/>
    <col min="15886" max="15886" width="11.5546875" style="1" customWidth="1"/>
    <col min="15887" max="15889" width="9.109375" style="1"/>
    <col min="15890" max="15890" width="10" style="1" bestFit="1" customWidth="1"/>
    <col min="15891" max="15891" width="13.44140625" style="1" customWidth="1"/>
    <col min="15892" max="15892" width="14.44140625" style="1" bestFit="1" customWidth="1"/>
    <col min="15893" max="15893" width="14.109375" style="1" customWidth="1"/>
    <col min="15894" max="16128" width="9.109375" style="1"/>
    <col min="16129" max="16129" width="19.88671875" style="1" customWidth="1"/>
    <col min="16130" max="16130" width="16" style="1" customWidth="1"/>
    <col min="16131" max="16131" width="15.6640625" style="1" customWidth="1"/>
    <col min="16132" max="16132" width="17.6640625" style="1" customWidth="1"/>
    <col min="16133" max="16134" width="15.6640625" style="1" customWidth="1"/>
    <col min="16135" max="16135" width="16.6640625" style="1" customWidth="1"/>
    <col min="16136" max="16136" width="16.33203125" style="1" customWidth="1"/>
    <col min="16137" max="16137" width="17.6640625" style="1" customWidth="1"/>
    <col min="16138" max="16138" width="14" style="1" customWidth="1"/>
    <col min="16139" max="16139" width="15" style="1" customWidth="1"/>
    <col min="16140" max="16140" width="4" style="1" customWidth="1"/>
    <col min="16141" max="16141" width="9.109375" style="1"/>
    <col min="16142" max="16142" width="11.5546875" style="1" customWidth="1"/>
    <col min="16143" max="16145" width="9.109375" style="1"/>
    <col min="16146" max="16146" width="10" style="1" bestFit="1" customWidth="1"/>
    <col min="16147" max="16147" width="13.44140625" style="1" customWidth="1"/>
    <col min="16148" max="16148" width="14.44140625" style="1" bestFit="1" customWidth="1"/>
    <col min="16149" max="16149" width="14.109375" style="1" customWidth="1"/>
    <col min="16150" max="16383" width="9.109375" style="1"/>
    <col min="16384" max="16384" width="9.109375" style="1" customWidth="1"/>
  </cols>
  <sheetData>
    <row r="1" spans="1:11" ht="26.25" customHeight="1">
      <c r="A1" s="326" t="s">
        <v>28</v>
      </c>
      <c r="B1" s="327"/>
      <c r="C1" s="327"/>
      <c r="D1" s="327"/>
      <c r="E1" s="327"/>
      <c r="F1" s="327"/>
      <c r="G1" s="327"/>
      <c r="H1" s="327"/>
      <c r="I1" s="327"/>
      <c r="J1" s="327"/>
      <c r="K1" s="327"/>
    </row>
    <row r="2" spans="1:11" s="2" customFormat="1" ht="15" customHeight="1">
      <c r="A2" s="331" t="str">
        <f>'Modelo Planilha Orcamentaria'!A3:E3</f>
        <v>PREFEITURA: Prefeitura Municipal de Carvalhos</v>
      </c>
      <c r="B2" s="332"/>
      <c r="C2" s="332"/>
      <c r="D2" s="196"/>
      <c r="E2" s="330"/>
      <c r="F2" s="330"/>
      <c r="G2" s="330"/>
      <c r="H2" s="197"/>
      <c r="I2" s="198" t="s">
        <v>14</v>
      </c>
      <c r="J2" s="197"/>
      <c r="K2" s="17"/>
    </row>
    <row r="3" spans="1:11" s="2" customFormat="1" ht="15" customHeight="1">
      <c r="A3" s="328" t="str">
        <f>'Modelo Planilha Orcamentaria'!A4:E4</f>
        <v>OBRA: PAVIMENTAÇÃO DE ESTRADAS VICINAIS</v>
      </c>
      <c r="B3" s="329"/>
      <c r="C3" s="329"/>
      <c r="D3" s="329"/>
      <c r="E3" s="329"/>
      <c r="F3" s="329"/>
      <c r="G3" s="329"/>
      <c r="H3" s="329"/>
      <c r="I3" s="199">
        <v>46058</v>
      </c>
      <c r="J3" s="200"/>
      <c r="K3" s="18"/>
    </row>
    <row r="4" spans="1:11" s="2" customFormat="1" ht="22.8" customHeight="1">
      <c r="A4" s="9" t="s">
        <v>15</v>
      </c>
      <c r="B4" s="329" t="s">
        <v>116</v>
      </c>
      <c r="C4" s="329"/>
      <c r="D4" s="196" t="s">
        <v>117</v>
      </c>
      <c r="E4" s="329" t="s">
        <v>118</v>
      </c>
      <c r="F4" s="329"/>
      <c r="G4" s="196"/>
      <c r="H4" s="196"/>
      <c r="I4" s="199" t="s">
        <v>49</v>
      </c>
      <c r="J4" s="201"/>
      <c r="K4" s="17"/>
    </row>
    <row r="5" spans="1:11" s="2" customFormat="1" ht="15" customHeight="1">
      <c r="A5" s="328" t="str">
        <f>'Modelo Planilha Orcamentaria'!A5:E5</f>
        <v>LOCAL: POVOADO DA CAPEADA -  ZONA RURAL - CARVALHOS/MG</v>
      </c>
      <c r="B5" s="329"/>
      <c r="C5" s="329"/>
      <c r="D5" s="329"/>
      <c r="E5" s="329"/>
      <c r="F5" s="329"/>
      <c r="G5" s="329"/>
      <c r="H5" s="329"/>
      <c r="I5" s="202"/>
      <c r="J5" s="200"/>
      <c r="K5" s="18"/>
    </row>
    <row r="6" spans="1:11" ht="15" customHeight="1">
      <c r="A6" s="20" t="s">
        <v>0</v>
      </c>
      <c r="B6" s="338" t="s">
        <v>16</v>
      </c>
      <c r="C6" s="338"/>
      <c r="D6" s="338"/>
      <c r="E6" s="338"/>
      <c r="F6" s="338"/>
      <c r="G6" s="338"/>
      <c r="H6" s="338"/>
      <c r="I6" s="338"/>
      <c r="J6" s="338"/>
      <c r="K6" s="339"/>
    </row>
    <row r="7" spans="1:11" ht="4.95" customHeight="1">
      <c r="A7" s="340"/>
      <c r="B7" s="341"/>
      <c r="C7" s="341"/>
      <c r="D7" s="341"/>
      <c r="E7" s="341"/>
      <c r="F7" s="341"/>
      <c r="G7" s="341"/>
      <c r="H7" s="341"/>
      <c r="I7" s="341"/>
      <c r="J7" s="341"/>
      <c r="K7" s="342"/>
    </row>
    <row r="8" spans="1:11" s="3" customFormat="1" ht="15" customHeight="1">
      <c r="A8" s="21">
        <f>'Modelo Planilha Orcamentaria'!A10</f>
        <v>1</v>
      </c>
      <c r="B8" s="343" t="str">
        <f>'Modelo Planilha Orcamentaria'!C10</f>
        <v>INSTALAÇÕES INICIAIS DA OBRA</v>
      </c>
      <c r="C8" s="343"/>
      <c r="D8" s="343"/>
      <c r="E8" s="343"/>
      <c r="F8" s="343"/>
      <c r="G8" s="343"/>
      <c r="H8" s="343"/>
      <c r="I8" s="343"/>
      <c r="J8" s="343"/>
      <c r="K8" s="344"/>
    </row>
    <row r="9" spans="1:11" s="3" customFormat="1" ht="4.95" customHeight="1">
      <c r="A9" s="4"/>
      <c r="B9" s="204"/>
      <c r="C9" s="203"/>
      <c r="D9" s="19"/>
      <c r="E9" s="19"/>
      <c r="F9" s="19"/>
      <c r="G9" s="5"/>
      <c r="H9" s="19"/>
      <c r="I9" s="19"/>
      <c r="J9" s="5"/>
      <c r="K9" s="6"/>
    </row>
    <row r="10" spans="1:11" s="7" customFormat="1" ht="30" customHeight="1">
      <c r="A10" s="142" t="s">
        <v>8</v>
      </c>
      <c r="B10" s="345" t="str">
        <f>'Modelo Planilha Orcamentaria'!C11</f>
        <v>FORNECIMENTO E COLOCAÇÃO DE PLACA DE OBRA EM CHAPA GALVANIZADA #26, ESP. 0,45 MM, PLOTADA COM ADESIVO VINÍLICO, AFIXADA COM REBITES 4,8X40 MM, EM ESTRUTURA METÁLICA DE METALON 20X20 MM, ESP. 1,25 MM, INCLUSIVE SUPORTE EM EUCALIPTO AUTOCLAVADO PINTADO COM TINTA PVA DUAS (2) DEMÃOS</v>
      </c>
      <c r="C10" s="345"/>
      <c r="D10" s="345"/>
      <c r="E10" s="345"/>
      <c r="F10" s="345"/>
      <c r="G10" s="345"/>
      <c r="H10" s="345"/>
      <c r="I10" s="345"/>
      <c r="J10" s="345"/>
      <c r="K10" s="346"/>
    </row>
    <row r="11" spans="1:11" s="3" customFormat="1" ht="4.95" customHeight="1">
      <c r="A11" s="4"/>
      <c r="B11" s="204"/>
      <c r="C11" s="203"/>
      <c r="D11" s="183"/>
      <c r="E11" s="183"/>
      <c r="F11" s="183"/>
      <c r="G11" s="184"/>
      <c r="H11" s="183"/>
      <c r="I11" s="183"/>
      <c r="J11" s="184"/>
      <c r="K11" s="6"/>
    </row>
    <row r="12" spans="1:11" s="3" customFormat="1" ht="15" customHeight="1">
      <c r="A12" s="185" t="s">
        <v>121</v>
      </c>
      <c r="B12" s="185" t="s">
        <v>122</v>
      </c>
      <c r="C12" s="185" t="s">
        <v>123</v>
      </c>
      <c r="E12" s="183"/>
      <c r="F12" s="184"/>
      <c r="G12" s="183"/>
      <c r="H12" s="183"/>
      <c r="I12" s="184"/>
      <c r="K12" s="6"/>
    </row>
    <row r="13" spans="1:11" s="3" customFormat="1" ht="15" customHeight="1">
      <c r="A13" s="205">
        <v>3</v>
      </c>
      <c r="B13" s="186">
        <v>1.5</v>
      </c>
      <c r="C13" s="187">
        <f>A13*B13</f>
        <v>4.5</v>
      </c>
      <c r="E13" s="183"/>
      <c r="F13" s="184"/>
      <c r="G13" s="183"/>
      <c r="H13" s="183"/>
      <c r="I13" s="184"/>
      <c r="K13" s="6"/>
    </row>
    <row r="14" spans="1:11" s="177" customFormat="1" ht="7.95" customHeight="1">
      <c r="A14" s="178"/>
      <c r="B14" s="206"/>
      <c r="C14" s="207"/>
      <c r="D14" s="180"/>
      <c r="E14" s="180"/>
      <c r="F14" s="180"/>
      <c r="G14" s="181"/>
      <c r="H14" s="180"/>
      <c r="I14" s="180"/>
      <c r="J14" s="181"/>
      <c r="K14" s="179"/>
    </row>
    <row r="15" spans="1:11" s="3" customFormat="1" ht="15" customHeight="1">
      <c r="A15" s="21">
        <f>'Modelo Planilha Orcamentaria'!A12</f>
        <v>2</v>
      </c>
      <c r="B15" s="343" t="str">
        <f>'Modelo Planilha Orcamentaria'!C12</f>
        <v xml:space="preserve">DRENAGEM </v>
      </c>
      <c r="C15" s="343"/>
      <c r="D15" s="343"/>
      <c r="E15" s="343"/>
      <c r="F15" s="343"/>
      <c r="G15" s="343"/>
      <c r="H15" s="343"/>
      <c r="I15" s="343"/>
      <c r="J15" s="343"/>
      <c r="K15" s="344"/>
    </row>
    <row r="16" spans="1:11" s="3" customFormat="1" ht="4.95" customHeight="1">
      <c r="A16" s="4"/>
      <c r="B16" s="204"/>
      <c r="C16" s="203"/>
      <c r="D16" s="19"/>
      <c r="E16" s="19"/>
      <c r="F16" s="19"/>
      <c r="G16" s="5"/>
      <c r="H16" s="19"/>
      <c r="I16" s="19"/>
      <c r="J16" s="5"/>
      <c r="K16" s="6"/>
    </row>
    <row r="17" spans="1:11" s="7" customFormat="1" ht="36" customHeight="1">
      <c r="A17" s="142" t="s">
        <v>9</v>
      </c>
      <c r="B17" s="345" t="str">
        <f>'Modelo Planilha Orcamentaria'!C13</f>
        <v>EXECUÇÃO DE SOLEIRA DE DISPERSÃO PARA DRENAGEM DE ESTRADAS VICINAIS EM PONTOS DE JUSANTE, COM SARJETA DE SAÍDA EM CONCRETO E SEIXO ROLADO, LARGURA DE 50 CM, E MEIOS-FIOS LATERAIS EM CONCRETO. INCLUINDOS MÃO DE OBRA, EQUIPAMENTOS E DEMAIS MATERIAIS NECESSÁRIOS À EXECUÇÃO</v>
      </c>
      <c r="C17" s="345"/>
      <c r="D17" s="345"/>
      <c r="E17" s="345"/>
      <c r="F17" s="345"/>
      <c r="G17" s="345"/>
      <c r="H17" s="345"/>
      <c r="I17" s="345"/>
      <c r="J17" s="345"/>
      <c r="K17" s="346"/>
    </row>
    <row r="18" spans="1:11" s="3" customFormat="1" ht="4.95" customHeight="1">
      <c r="A18" s="4"/>
      <c r="B18" s="204"/>
      <c r="C18" s="203"/>
      <c r="D18" s="183"/>
      <c r="E18" s="183"/>
      <c r="F18" s="183"/>
      <c r="G18" s="184"/>
      <c r="H18" s="183"/>
      <c r="I18" s="183"/>
      <c r="J18" s="184"/>
      <c r="K18" s="6"/>
    </row>
    <row r="19" spans="1:11" s="3" customFormat="1" ht="19.95" customHeight="1">
      <c r="A19" s="192" t="s">
        <v>142</v>
      </c>
      <c r="B19" s="188" t="s">
        <v>1</v>
      </c>
      <c r="C19" s="189"/>
      <c r="D19" s="183"/>
      <c r="E19" s="183"/>
      <c r="F19" s="183"/>
      <c r="G19" s="184"/>
      <c r="H19" s="183"/>
      <c r="I19" s="183"/>
      <c r="J19" s="184"/>
      <c r="K19" s="6"/>
    </row>
    <row r="20" spans="1:11" s="3" customFormat="1" ht="19.95" customHeight="1">
      <c r="A20" s="191" t="s">
        <v>141</v>
      </c>
      <c r="B20" s="193">
        <v>6</v>
      </c>
      <c r="E20" s="183"/>
      <c r="F20" s="184"/>
      <c r="G20" s="183"/>
      <c r="H20" s="183"/>
      <c r="I20" s="184"/>
      <c r="K20" s="6"/>
    </row>
    <row r="21" spans="1:11" s="177" customFormat="1" ht="7.95" customHeight="1">
      <c r="A21" s="178"/>
      <c r="B21" s="206"/>
      <c r="C21" s="207"/>
      <c r="D21" s="180"/>
      <c r="E21" s="180"/>
      <c r="F21" s="180"/>
      <c r="G21" s="181"/>
      <c r="H21" s="180"/>
      <c r="I21" s="180"/>
      <c r="J21" s="181"/>
      <c r="K21" s="179"/>
    </row>
    <row r="22" spans="1:11" s="3" customFormat="1" ht="19.95" customHeight="1">
      <c r="A22" s="21">
        <v>3</v>
      </c>
      <c r="B22" s="343" t="str">
        <f>'Modelo Planilha Orcamentaria'!C14</f>
        <v xml:space="preserve">CALÇAMENTO </v>
      </c>
      <c r="C22" s="343"/>
      <c r="D22" s="343"/>
      <c r="E22" s="343"/>
      <c r="F22" s="343"/>
      <c r="G22" s="343"/>
      <c r="H22" s="343"/>
      <c r="I22" s="343"/>
      <c r="J22" s="343"/>
      <c r="K22" s="344"/>
    </row>
    <row r="23" spans="1:11" s="3" customFormat="1" ht="4.95" customHeight="1">
      <c r="A23" s="4"/>
      <c r="B23" s="204"/>
      <c r="C23" s="203"/>
      <c r="D23" s="19"/>
      <c r="E23" s="19"/>
      <c r="F23" s="19"/>
      <c r="G23" s="5"/>
      <c r="H23" s="19"/>
      <c r="I23" s="19"/>
      <c r="J23" s="5"/>
      <c r="K23" s="6"/>
    </row>
    <row r="24" spans="1:11" s="7" customFormat="1" ht="19.95" customHeight="1">
      <c r="A24" s="142" t="s">
        <v>11</v>
      </c>
      <c r="B24" s="345" t="str">
        <f>'Modelo Planilha Orcamentaria'!C15</f>
        <v>REGULARIZAÇÃO E COMPACTAÇÃO DE SUBLEITO DE SOLO PREDOMINANTEMENTE ARGILOSO, PARA OBRAS DE CONSTRUÇÃO DE PAVIMENTOS. AF_09/2024</v>
      </c>
      <c r="C24" s="345"/>
      <c r="D24" s="345"/>
      <c r="E24" s="345"/>
      <c r="F24" s="345"/>
      <c r="G24" s="345"/>
      <c r="H24" s="345"/>
      <c r="I24" s="345"/>
      <c r="J24" s="345"/>
      <c r="K24" s="346"/>
    </row>
    <row r="25" spans="1:11" s="3" customFormat="1" ht="4.95" customHeight="1">
      <c r="A25" s="9"/>
      <c r="B25" s="196"/>
      <c r="C25" s="196"/>
      <c r="D25" s="196"/>
      <c r="E25" s="196"/>
      <c r="F25" s="196"/>
      <c r="G25" s="196"/>
      <c r="H25" s="196"/>
      <c r="I25" s="196"/>
      <c r="J25" s="196"/>
      <c r="K25" s="10"/>
    </row>
    <row r="26" spans="1:11" s="3" customFormat="1" ht="14.4">
      <c r="A26" s="8">
        <v>5.5</v>
      </c>
      <c r="B26" s="8">
        <v>5.5</v>
      </c>
      <c r="C26" s="8">
        <v>40</v>
      </c>
      <c r="D26" s="8">
        <f>C26</f>
        <v>40</v>
      </c>
      <c r="E26" s="52">
        <f>((A26+B26)/2)*((C26+D26)/2)</f>
        <v>220</v>
      </c>
      <c r="K26" s="208"/>
    </row>
    <row r="27" spans="1:11" s="3" customFormat="1" ht="3" customHeight="1">
      <c r="A27" s="335"/>
      <c r="B27" s="336"/>
      <c r="C27" s="336"/>
      <c r="D27" s="336"/>
      <c r="E27" s="336"/>
      <c r="F27" s="336"/>
      <c r="G27" s="336"/>
      <c r="H27" s="336"/>
      <c r="I27" s="336"/>
      <c r="J27" s="336"/>
      <c r="K27" s="337"/>
    </row>
    <row r="28" spans="1:11" s="3" customFormat="1" ht="14.4">
      <c r="A28" s="8">
        <v>5.5</v>
      </c>
      <c r="B28" s="8">
        <v>5.5</v>
      </c>
      <c r="C28" s="8">
        <v>15</v>
      </c>
      <c r="D28" s="8">
        <f>C28</f>
        <v>15</v>
      </c>
      <c r="E28" s="52">
        <f>((A28+B28)/2)*((C28+D28)/2)</f>
        <v>82.5</v>
      </c>
      <c r="K28" s="208"/>
    </row>
    <row r="29" spans="1:11" s="3" customFormat="1" ht="3" customHeight="1">
      <c r="A29" s="335"/>
      <c r="B29" s="336"/>
      <c r="C29" s="336"/>
      <c r="D29" s="336"/>
      <c r="E29" s="336"/>
      <c r="F29" s="336"/>
      <c r="G29" s="336"/>
      <c r="H29" s="336"/>
      <c r="I29" s="336"/>
      <c r="J29" s="336"/>
      <c r="K29" s="337"/>
    </row>
    <row r="30" spans="1:11" s="3" customFormat="1" ht="14.4">
      <c r="A30" s="8">
        <v>5.5</v>
      </c>
      <c r="B30" s="8">
        <v>5.5</v>
      </c>
      <c r="C30" s="8">
        <v>20</v>
      </c>
      <c r="D30" s="8">
        <f>C30</f>
        <v>20</v>
      </c>
      <c r="E30" s="52">
        <f>((A30+B30)/2)*((C30+D30)/2)</f>
        <v>110</v>
      </c>
      <c r="K30" s="208"/>
    </row>
    <row r="31" spans="1:11" s="3" customFormat="1" ht="3" customHeight="1">
      <c r="A31" s="11"/>
      <c r="B31" s="198"/>
      <c r="C31" s="198"/>
      <c r="D31" s="198"/>
      <c r="E31" s="198"/>
      <c r="F31" s="198"/>
      <c r="G31" s="198"/>
      <c r="H31" s="198"/>
      <c r="I31" s="198"/>
      <c r="J31" s="198"/>
      <c r="K31" s="176"/>
    </row>
    <row r="32" spans="1:11" s="3" customFormat="1" ht="14.4">
      <c r="A32" s="8">
        <v>5.5</v>
      </c>
      <c r="B32" s="8">
        <v>5.5</v>
      </c>
      <c r="C32" s="8">
        <v>50</v>
      </c>
      <c r="D32" s="8">
        <f>C32</f>
        <v>50</v>
      </c>
      <c r="E32" s="52">
        <f>((A32+B32)/2)*((C32+D32)/2)</f>
        <v>275</v>
      </c>
      <c r="K32" s="208"/>
    </row>
    <row r="33" spans="1:11" s="3" customFormat="1" ht="3" customHeight="1">
      <c r="A33" s="11"/>
      <c r="B33" s="198"/>
      <c r="C33" s="198"/>
      <c r="D33" s="198"/>
      <c r="E33" s="198"/>
      <c r="F33" s="198"/>
      <c r="G33" s="198"/>
      <c r="H33" s="198"/>
      <c r="I33" s="198"/>
      <c r="J33" s="198"/>
      <c r="K33" s="176"/>
    </row>
    <row r="34" spans="1:11" s="3" customFormat="1" ht="14.4">
      <c r="A34" s="8">
        <v>5.5</v>
      </c>
      <c r="B34" s="8">
        <v>5.5</v>
      </c>
      <c r="C34" s="8">
        <v>25</v>
      </c>
      <c r="D34" s="8">
        <f>C34</f>
        <v>25</v>
      </c>
      <c r="E34" s="52">
        <f>((A34+B34)/2)*((C34+D34)/2)</f>
        <v>137.5</v>
      </c>
      <c r="K34" s="208"/>
    </row>
    <row r="35" spans="1:11" s="3" customFormat="1" ht="3" customHeight="1">
      <c r="A35" s="11"/>
      <c r="B35" s="198"/>
      <c r="C35" s="198"/>
      <c r="D35" s="198"/>
      <c r="E35" s="198"/>
      <c r="F35" s="198"/>
      <c r="G35" s="198"/>
      <c r="H35" s="198"/>
      <c r="I35" s="198"/>
      <c r="J35" s="198"/>
      <c r="K35" s="176"/>
    </row>
    <row r="36" spans="1:11" s="3" customFormat="1" ht="14.4">
      <c r="A36" s="8">
        <v>5.5</v>
      </c>
      <c r="B36" s="8">
        <v>5.5</v>
      </c>
      <c r="C36" s="8">
        <v>55</v>
      </c>
      <c r="D36" s="8">
        <f>C36</f>
        <v>55</v>
      </c>
      <c r="E36" s="52">
        <f>((A36+B36)/2)*((C36+D36)/2)</f>
        <v>302.5</v>
      </c>
      <c r="F36" s="245"/>
      <c r="K36" s="208"/>
    </row>
    <row r="37" spans="1:11" s="3" customFormat="1" ht="3" customHeight="1">
      <c r="A37" s="11"/>
      <c r="B37" s="198"/>
      <c r="C37" s="198"/>
      <c r="D37" s="198"/>
      <c r="E37" s="16"/>
      <c r="F37" s="198"/>
      <c r="G37" s="198"/>
      <c r="H37" s="198"/>
      <c r="I37" s="198"/>
      <c r="J37" s="198"/>
      <c r="K37" s="176"/>
    </row>
    <row r="38" spans="1:11" s="3" customFormat="1" ht="14.4">
      <c r="A38" s="8">
        <v>5.5</v>
      </c>
      <c r="B38" s="8">
        <v>5.5</v>
      </c>
      <c r="C38" s="8">
        <v>10</v>
      </c>
      <c r="D38" s="8">
        <f>C38</f>
        <v>10</v>
      </c>
      <c r="E38" s="52">
        <f>((A38+B38)/2)*((C38+D38)/2)</f>
        <v>55</v>
      </c>
      <c r="K38" s="208"/>
    </row>
    <row r="39" spans="1:11" s="3" customFormat="1" ht="3" customHeight="1">
      <c r="A39" s="11"/>
      <c r="B39" s="198"/>
      <c r="C39" s="198"/>
      <c r="D39" s="198"/>
      <c r="E39" s="16"/>
      <c r="F39" s="198"/>
      <c r="G39" s="198"/>
      <c r="H39" s="198"/>
      <c r="I39" s="198"/>
      <c r="J39" s="198"/>
      <c r="K39" s="176"/>
    </row>
    <row r="40" spans="1:11" s="3" customFormat="1" ht="14.4">
      <c r="A40" s="333" t="s">
        <v>48</v>
      </c>
      <c r="B40" s="334"/>
      <c r="C40" s="334"/>
      <c r="D40" s="352"/>
      <c r="E40" s="194">
        <f>SUM(E26:E39)</f>
        <v>1182.5</v>
      </c>
      <c r="G40" s="190"/>
      <c r="H40" s="190"/>
      <c r="I40" s="190"/>
      <c r="J40" s="190"/>
      <c r="K40" s="208"/>
    </row>
    <row r="41" spans="1:11" s="3" customFormat="1" ht="7.95" customHeight="1">
      <c r="A41" s="16"/>
      <c r="B41" s="190"/>
      <c r="C41" s="190"/>
      <c r="D41" s="190"/>
      <c r="E41" s="190"/>
      <c r="F41" s="190"/>
      <c r="G41" s="190"/>
      <c r="H41" s="190"/>
      <c r="I41" s="190"/>
      <c r="J41" s="190"/>
      <c r="K41" s="208"/>
    </row>
    <row r="42" spans="1:11" s="7" customFormat="1" ht="30" customHeight="1">
      <c r="A42" s="142" t="s">
        <v>17</v>
      </c>
      <c r="B42" s="345" t="str">
        <f>'Modelo Planilha Orcamentaria'!C16</f>
        <v>EXECUÇÃO DE PAVIMENTO COM PISO INTERTRAVADO, TIPO SEXTAVADO, ESP. 8CM, COM FCK DE 35MPA, INCLUSIVE COLCHÃO DE AREIA, ESP. 6CM, PARA ASSENTAMENTO, COMPACTAÇÃO MECANIZADA, CARGA E DESCARGA MECÂNICA EM CAMINHÃO, EXCLUSIVE TRANSPORTE DE PISO INTERTRAVADO</v>
      </c>
      <c r="C42" s="345"/>
      <c r="D42" s="345"/>
      <c r="E42" s="345"/>
      <c r="F42" s="345"/>
      <c r="G42" s="345"/>
      <c r="H42" s="345"/>
      <c r="I42" s="345"/>
      <c r="J42" s="345"/>
      <c r="K42" s="346"/>
    </row>
    <row r="43" spans="1:11" s="3" customFormat="1" ht="14.4">
      <c r="A43" s="9"/>
      <c r="B43" s="196"/>
      <c r="C43" s="196"/>
      <c r="D43" s="196"/>
      <c r="E43" s="196"/>
      <c r="F43" s="196"/>
      <c r="G43" s="196"/>
      <c r="H43" s="196"/>
      <c r="I43" s="196"/>
      <c r="J43" s="196"/>
      <c r="K43" s="10"/>
    </row>
    <row r="44" spans="1:11" s="3" customFormat="1" ht="14.4">
      <c r="A44" s="8">
        <v>5.5</v>
      </c>
      <c r="B44" s="8">
        <v>5.5</v>
      </c>
      <c r="C44" s="8">
        <f>C26</f>
        <v>40</v>
      </c>
      <c r="D44" s="8">
        <f>D26</f>
        <v>40</v>
      </c>
      <c r="E44" s="52">
        <f>((A44+B44)/2)*((C44+D44)/2)</f>
        <v>220</v>
      </c>
      <c r="K44" s="208"/>
    </row>
    <row r="45" spans="1:11" s="3" customFormat="1" ht="3" customHeight="1">
      <c r="A45" s="335"/>
      <c r="B45" s="336"/>
      <c r="C45" s="336"/>
      <c r="D45" s="336"/>
      <c r="E45" s="336"/>
      <c r="F45" s="336"/>
      <c r="G45" s="336"/>
      <c r="H45" s="336"/>
      <c r="I45" s="336"/>
      <c r="J45" s="336"/>
      <c r="K45" s="337"/>
    </row>
    <row r="46" spans="1:11" s="3" customFormat="1" ht="14.4">
      <c r="A46" s="8">
        <v>5.5</v>
      </c>
      <c r="B46" s="8">
        <v>5.5</v>
      </c>
      <c r="C46" s="8">
        <f>C28</f>
        <v>15</v>
      </c>
      <c r="D46" s="8">
        <f>D28</f>
        <v>15</v>
      </c>
      <c r="E46" s="52">
        <f>((A46+B46)/2)*((C46+D46)/2)</f>
        <v>82.5</v>
      </c>
      <c r="K46" s="208"/>
    </row>
    <row r="47" spans="1:11" s="3" customFormat="1" ht="3" customHeight="1">
      <c r="A47" s="335"/>
      <c r="B47" s="336"/>
      <c r="C47" s="336"/>
      <c r="D47" s="336"/>
      <c r="E47" s="336"/>
      <c r="F47" s="336"/>
      <c r="G47" s="336"/>
      <c r="H47" s="336"/>
      <c r="I47" s="336"/>
      <c r="J47" s="336"/>
      <c r="K47" s="337"/>
    </row>
    <row r="48" spans="1:11" s="3" customFormat="1" ht="14.4">
      <c r="A48" s="8">
        <v>5.5</v>
      </c>
      <c r="B48" s="8">
        <v>5.5</v>
      </c>
      <c r="C48" s="8">
        <f>C30</f>
        <v>20</v>
      </c>
      <c r="D48" s="8">
        <f>D30</f>
        <v>20</v>
      </c>
      <c r="E48" s="52">
        <f>((A48+B48)/2)*((C48+D48)/2)</f>
        <v>110</v>
      </c>
      <c r="K48" s="208"/>
    </row>
    <row r="49" spans="1:11" s="3" customFormat="1" ht="3" customHeight="1">
      <c r="A49" s="11"/>
      <c r="B49" s="198"/>
      <c r="C49" s="198"/>
      <c r="D49" s="198"/>
      <c r="E49" s="198"/>
      <c r="F49" s="198"/>
      <c r="G49" s="198"/>
      <c r="H49" s="198"/>
      <c r="I49" s="198"/>
      <c r="J49" s="198"/>
      <c r="K49" s="176"/>
    </row>
    <row r="50" spans="1:11" s="3" customFormat="1" ht="14.4">
      <c r="A50" s="8">
        <v>5.5</v>
      </c>
      <c r="B50" s="8">
        <v>5.5</v>
      </c>
      <c r="C50" s="8">
        <f>C32</f>
        <v>50</v>
      </c>
      <c r="D50" s="8">
        <f>D32</f>
        <v>50</v>
      </c>
      <c r="E50" s="52">
        <f>((A50+B50)/2)*((C50+D50)/2)</f>
        <v>275</v>
      </c>
      <c r="K50" s="208"/>
    </row>
    <row r="51" spans="1:11" s="3" customFormat="1" ht="3" customHeight="1">
      <c r="A51" s="11"/>
      <c r="B51" s="198"/>
      <c r="C51" s="198"/>
      <c r="D51" s="198"/>
      <c r="E51" s="198"/>
      <c r="F51" s="198"/>
      <c r="G51" s="198"/>
      <c r="H51" s="198"/>
      <c r="I51" s="198"/>
      <c r="J51" s="198"/>
      <c r="K51" s="176"/>
    </row>
    <row r="52" spans="1:11" s="3" customFormat="1" ht="14.4">
      <c r="A52" s="8">
        <v>5.5</v>
      </c>
      <c r="B52" s="8">
        <v>5.5</v>
      </c>
      <c r="C52" s="8">
        <f>C34</f>
        <v>25</v>
      </c>
      <c r="D52" s="8">
        <f>D34</f>
        <v>25</v>
      </c>
      <c r="E52" s="52">
        <f>((A52+B52)/2)*((C52+D52)/2)</f>
        <v>137.5</v>
      </c>
      <c r="K52" s="208"/>
    </row>
    <row r="53" spans="1:11" s="3" customFormat="1" ht="3" customHeight="1">
      <c r="A53" s="11"/>
      <c r="B53" s="198"/>
      <c r="C53" s="198"/>
      <c r="D53" s="198"/>
      <c r="E53" s="198"/>
      <c r="F53" s="198"/>
      <c r="G53" s="198"/>
      <c r="H53" s="198"/>
      <c r="I53" s="198"/>
      <c r="J53" s="198"/>
      <c r="K53" s="176"/>
    </row>
    <row r="54" spans="1:11" s="3" customFormat="1" ht="14.4">
      <c r="A54" s="8">
        <v>5.5</v>
      </c>
      <c r="B54" s="8">
        <v>5.5</v>
      </c>
      <c r="C54" s="8">
        <v>55</v>
      </c>
      <c r="D54" s="8">
        <f>D36</f>
        <v>55</v>
      </c>
      <c r="E54" s="52">
        <f>((A54+B54)/2)*((C54+D54)/2)</f>
        <v>302.5</v>
      </c>
      <c r="K54" s="208"/>
    </row>
    <row r="55" spans="1:11" s="3" customFormat="1" ht="3" customHeight="1">
      <c r="A55" s="11"/>
      <c r="B55" s="198"/>
      <c r="C55" s="198"/>
      <c r="D55" s="198"/>
      <c r="E55" s="198"/>
      <c r="F55" s="198"/>
      <c r="G55" s="198"/>
      <c r="H55" s="198"/>
      <c r="I55" s="198"/>
      <c r="J55" s="198"/>
      <c r="K55" s="176"/>
    </row>
    <row r="56" spans="1:11" s="3" customFormat="1" ht="14.4">
      <c r="A56" s="8">
        <v>5.5</v>
      </c>
      <c r="B56" s="8">
        <v>5.5</v>
      </c>
      <c r="C56" s="8">
        <v>10</v>
      </c>
      <c r="D56" s="8">
        <f>C56</f>
        <v>10</v>
      </c>
      <c r="E56" s="52">
        <f>((A56+B56)/2)*((C56+D56)/2)</f>
        <v>55</v>
      </c>
      <c r="K56" s="208"/>
    </row>
    <row r="57" spans="1:11" s="3" customFormat="1" ht="3" customHeight="1">
      <c r="A57" s="11"/>
      <c r="B57" s="198"/>
      <c r="C57" s="198"/>
      <c r="D57" s="198"/>
      <c r="E57" s="198"/>
      <c r="F57" s="198"/>
      <c r="G57" s="198"/>
      <c r="H57" s="198"/>
      <c r="I57" s="198"/>
      <c r="J57" s="198"/>
      <c r="K57" s="176"/>
    </row>
    <row r="58" spans="1:11" s="3" customFormat="1" ht="14.4">
      <c r="A58" s="333" t="s">
        <v>48</v>
      </c>
      <c r="B58" s="334"/>
      <c r="C58" s="334"/>
      <c r="D58" s="352"/>
      <c r="E58" s="194">
        <f>SUM(E44:E57)</f>
        <v>1182.5</v>
      </c>
      <c r="G58" s="190"/>
      <c r="H58" s="190"/>
      <c r="I58" s="190"/>
      <c r="J58" s="190"/>
      <c r="K58" s="208"/>
    </row>
    <row r="59" spans="1:11" s="3" customFormat="1" ht="7.95" customHeight="1">
      <c r="A59" s="16"/>
      <c r="B59" s="190"/>
      <c r="C59" s="190"/>
      <c r="D59" s="190"/>
      <c r="E59" s="190"/>
      <c r="F59" s="190"/>
      <c r="G59" s="190"/>
      <c r="H59" s="190"/>
      <c r="I59" s="190"/>
      <c r="J59" s="190"/>
      <c r="K59" s="208"/>
    </row>
    <row r="60" spans="1:11" s="3" customFormat="1" ht="19.95" customHeight="1">
      <c r="A60" s="22" t="s">
        <v>112</v>
      </c>
      <c r="B60" s="345" t="str">
        <f>'Modelo Planilha Orcamentaria'!C17</f>
        <v>GUIA DE MEIO-FIO, EM CONCRETO COM FCK 20MPA, PRÉ- MOLDADA, MFC-01 PADRÃO DER-MG, DIMENSÕES (12X16,7X35)CM, EXCLUSIVE SARJETA, INCLUSIVE ESCAVAÇÃO, APILOAMENTO E TRANSPORTE COM RETIRADA DO MATERIAL ESCAVADO (EM CAÇAMBA)</v>
      </c>
      <c r="C60" s="345"/>
      <c r="D60" s="345"/>
      <c r="E60" s="345"/>
      <c r="F60" s="345"/>
      <c r="G60" s="345"/>
      <c r="H60" s="345"/>
      <c r="I60" s="345"/>
      <c r="J60" s="345"/>
      <c r="K60" s="346"/>
    </row>
    <row r="61" spans="1:11" s="3" customFormat="1" ht="4.95" customHeight="1">
      <c r="A61" s="9"/>
      <c r="B61" s="196"/>
      <c r="C61" s="196"/>
      <c r="D61" s="196"/>
      <c r="E61" s="196"/>
      <c r="F61" s="196"/>
      <c r="G61" s="196"/>
      <c r="H61" s="196"/>
      <c r="I61" s="196"/>
      <c r="J61" s="196"/>
      <c r="K61" s="10"/>
    </row>
    <row r="62" spans="1:11" s="3" customFormat="1" ht="14.4">
      <c r="A62" s="8" t="s">
        <v>144</v>
      </c>
      <c r="B62" s="8">
        <v>5.5</v>
      </c>
      <c r="C62" s="52">
        <f>B62</f>
        <v>5.5</v>
      </c>
      <c r="K62" s="208"/>
    </row>
    <row r="63" spans="1:11" s="3" customFormat="1" ht="3" customHeight="1">
      <c r="A63" s="335"/>
      <c r="B63" s="336"/>
      <c r="C63" s="336"/>
      <c r="D63" s="336"/>
      <c r="E63" s="336"/>
      <c r="F63" s="336"/>
      <c r="G63" s="336"/>
      <c r="H63" s="336"/>
      <c r="I63" s="336"/>
      <c r="J63" s="336"/>
      <c r="K63" s="337"/>
    </row>
    <row r="64" spans="1:11" s="3" customFormat="1" ht="14.4">
      <c r="A64" s="8">
        <v>2</v>
      </c>
      <c r="B64" s="8">
        <f>C44</f>
        <v>40</v>
      </c>
      <c r="C64" s="52">
        <f>B64*A64</f>
        <v>80</v>
      </c>
      <c r="K64" s="208"/>
    </row>
    <row r="65" spans="1:11" s="3" customFormat="1" ht="3" customHeight="1">
      <c r="A65" s="335"/>
      <c r="B65" s="336"/>
      <c r="C65" s="336"/>
      <c r="D65" s="336"/>
      <c r="E65" s="336"/>
      <c r="F65" s="336"/>
      <c r="G65" s="336"/>
      <c r="H65" s="336"/>
      <c r="I65" s="336"/>
      <c r="J65" s="336"/>
      <c r="K65" s="337"/>
    </row>
    <row r="66" spans="1:11" s="3" customFormat="1" ht="14.4">
      <c r="A66" s="8">
        <v>2</v>
      </c>
      <c r="B66" s="8">
        <f>C46</f>
        <v>15</v>
      </c>
      <c r="C66" s="52">
        <f>B66*A66</f>
        <v>30</v>
      </c>
      <c r="K66" s="208"/>
    </row>
    <row r="67" spans="1:11" s="3" customFormat="1" ht="3" customHeight="1">
      <c r="A67" s="335"/>
      <c r="B67" s="336"/>
      <c r="C67" s="336"/>
      <c r="D67" s="336"/>
      <c r="E67" s="336"/>
      <c r="F67" s="336"/>
      <c r="G67" s="336"/>
      <c r="H67" s="336"/>
      <c r="I67" s="336"/>
      <c r="J67" s="336"/>
      <c r="K67" s="337"/>
    </row>
    <row r="68" spans="1:11" s="3" customFormat="1" ht="14.4">
      <c r="A68" s="8">
        <v>2</v>
      </c>
      <c r="B68" s="8">
        <f>C48</f>
        <v>20</v>
      </c>
      <c r="C68" s="52">
        <f>B68*A68</f>
        <v>40</v>
      </c>
      <c r="K68" s="208"/>
    </row>
    <row r="69" spans="1:11" s="3" customFormat="1" ht="3" customHeight="1">
      <c r="A69" s="11"/>
      <c r="B69" s="198"/>
      <c r="C69" s="198"/>
      <c r="D69" s="198"/>
      <c r="E69" s="198"/>
      <c r="F69" s="198"/>
      <c r="G69" s="198"/>
      <c r="H69" s="198"/>
      <c r="I69" s="198"/>
      <c r="J69" s="198"/>
      <c r="K69" s="176"/>
    </row>
    <row r="70" spans="1:11" s="3" customFormat="1" ht="14.4">
      <c r="A70" s="8">
        <v>2</v>
      </c>
      <c r="B70" s="8">
        <f>C50</f>
        <v>50</v>
      </c>
      <c r="C70" s="52">
        <f>B70*A70</f>
        <v>100</v>
      </c>
      <c r="K70" s="208"/>
    </row>
    <row r="71" spans="1:11" s="3" customFormat="1" ht="3" customHeight="1">
      <c r="A71" s="11"/>
      <c r="B71" s="198"/>
      <c r="C71" s="198"/>
      <c r="D71" s="198"/>
      <c r="E71" s="198"/>
      <c r="F71" s="198"/>
      <c r="G71" s="198"/>
      <c r="H71" s="198"/>
      <c r="I71" s="198"/>
      <c r="J71" s="198"/>
      <c r="K71" s="176"/>
    </row>
    <row r="72" spans="1:11" s="3" customFormat="1" ht="14.4">
      <c r="A72" s="8">
        <v>2</v>
      </c>
      <c r="B72" s="8">
        <f>C52</f>
        <v>25</v>
      </c>
      <c r="C72" s="52">
        <f>B72*A72</f>
        <v>50</v>
      </c>
      <c r="K72" s="208"/>
    </row>
    <row r="73" spans="1:11" s="3" customFormat="1" ht="3" customHeight="1">
      <c r="A73" s="11"/>
      <c r="B73" s="198"/>
      <c r="C73" s="198"/>
      <c r="D73" s="198"/>
      <c r="E73" s="198"/>
      <c r="F73" s="198"/>
      <c r="G73" s="198"/>
      <c r="H73" s="198"/>
      <c r="I73" s="198"/>
      <c r="J73" s="198"/>
      <c r="K73" s="176"/>
    </row>
    <row r="74" spans="1:11" s="3" customFormat="1" ht="14.4">
      <c r="A74" s="8">
        <v>2</v>
      </c>
      <c r="B74" s="8">
        <f>C54</f>
        <v>55</v>
      </c>
      <c r="C74" s="52">
        <f>B74*A74</f>
        <v>110</v>
      </c>
      <c r="K74" s="208"/>
    </row>
    <row r="75" spans="1:11" s="3" customFormat="1" ht="3" customHeight="1">
      <c r="A75" s="11"/>
      <c r="B75" s="198"/>
      <c r="C75" s="198"/>
      <c r="D75" s="198"/>
      <c r="E75" s="198"/>
      <c r="F75" s="198"/>
      <c r="G75" s="198"/>
      <c r="H75" s="198"/>
      <c r="I75" s="198"/>
      <c r="J75" s="198"/>
      <c r="K75" s="176"/>
    </row>
    <row r="76" spans="1:11" s="3" customFormat="1" ht="14.4">
      <c r="A76" s="8">
        <v>2</v>
      </c>
      <c r="B76" s="8">
        <f>C56</f>
        <v>10</v>
      </c>
      <c r="C76" s="52">
        <f>B76*A76</f>
        <v>20</v>
      </c>
      <c r="K76" s="208"/>
    </row>
    <row r="77" spans="1:11" s="3" customFormat="1" ht="3" customHeight="1">
      <c r="A77" s="11"/>
      <c r="B77" s="198"/>
      <c r="C77" s="198"/>
      <c r="D77" s="198"/>
      <c r="E77" s="198"/>
      <c r="F77" s="198"/>
      <c r="G77" s="198"/>
      <c r="H77" s="198"/>
      <c r="I77" s="198"/>
      <c r="J77" s="198"/>
      <c r="K77" s="176"/>
    </row>
    <row r="78" spans="1:11" s="3" customFormat="1" ht="14.4">
      <c r="A78" s="8" t="s">
        <v>144</v>
      </c>
      <c r="B78" s="8">
        <v>5.5</v>
      </c>
      <c r="C78" s="52">
        <f>B78</f>
        <v>5.5</v>
      </c>
      <c r="K78" s="208"/>
    </row>
    <row r="79" spans="1:11" s="3" customFormat="1" ht="3" customHeight="1">
      <c r="A79" s="11"/>
      <c r="B79" s="198"/>
      <c r="C79" s="198"/>
      <c r="D79" s="198"/>
      <c r="E79" s="198"/>
      <c r="F79" s="198"/>
      <c r="G79" s="198"/>
      <c r="H79" s="198"/>
      <c r="I79" s="198"/>
      <c r="J79" s="198"/>
      <c r="K79" s="176"/>
    </row>
    <row r="80" spans="1:11" s="3" customFormat="1" ht="14.4">
      <c r="A80" s="333" t="s">
        <v>48</v>
      </c>
      <c r="B80" s="334"/>
      <c r="C80" s="194">
        <f>SUM(C62:C79)</f>
        <v>441</v>
      </c>
      <c r="D80" s="195"/>
      <c r="G80" s="190"/>
      <c r="H80" s="190"/>
      <c r="I80" s="190"/>
      <c r="J80" s="190"/>
      <c r="K80" s="208"/>
    </row>
    <row r="81" spans="1:11" s="3" customFormat="1" ht="14.4">
      <c r="A81" s="16"/>
      <c r="B81" s="190"/>
      <c r="C81" s="190"/>
      <c r="D81" s="190"/>
      <c r="E81" s="190"/>
      <c r="F81" s="190"/>
      <c r="G81" s="190"/>
      <c r="H81" s="190"/>
      <c r="I81" s="190"/>
      <c r="J81" s="190"/>
      <c r="K81" s="208"/>
    </row>
    <row r="82" spans="1:11" s="143" customFormat="1" ht="13.2" customHeight="1">
      <c r="A82" s="144"/>
      <c r="B82" s="145"/>
      <c r="C82" s="146"/>
      <c r="D82" s="146"/>
      <c r="E82" s="209"/>
      <c r="F82" s="209"/>
      <c r="G82" s="348"/>
      <c r="H82" s="348"/>
      <c r="I82" s="348"/>
      <c r="J82" s="210"/>
      <c r="K82" s="147"/>
    </row>
    <row r="83" spans="1:11" s="143" customFormat="1" ht="13.2" customHeight="1">
      <c r="A83" s="144"/>
      <c r="B83" s="349" t="str">
        <f>'Modelo Planilha Orcamentaria'!B23</f>
        <v>Priscila Cristina de Paula Neto - Engenheira Civil</v>
      </c>
      <c r="C83" s="349"/>
      <c r="D83" s="349"/>
      <c r="E83" s="209"/>
      <c r="F83" s="209"/>
      <c r="G83" s="349" t="str">
        <f>'Modelo Planilha Orcamentaria'!B26</f>
        <v>Valmir Siqueira da Silva - Prefeito Municipal</v>
      </c>
      <c r="H83" s="349"/>
      <c r="I83" s="349"/>
      <c r="J83" s="211"/>
      <c r="K83" s="147"/>
    </row>
    <row r="84" spans="1:11" s="143" customFormat="1" ht="13.2" customHeight="1">
      <c r="A84" s="148"/>
      <c r="B84" s="350"/>
      <c r="C84" s="350"/>
      <c r="D84" s="350"/>
      <c r="E84" s="212"/>
      <c r="F84" s="213"/>
      <c r="G84" s="351"/>
      <c r="H84" s="351"/>
      <c r="I84" s="351"/>
      <c r="J84" s="214"/>
      <c r="K84" s="149"/>
    </row>
    <row r="85" spans="1:11" s="143" customFormat="1" ht="13.2" customHeight="1">
      <c r="A85" s="215"/>
      <c r="B85" s="347"/>
      <c r="C85" s="347"/>
      <c r="D85" s="347"/>
      <c r="E85" s="216"/>
      <c r="F85" s="217"/>
      <c r="G85" s="216"/>
      <c r="H85" s="216"/>
      <c r="I85" s="218"/>
      <c r="J85" s="218"/>
      <c r="K85" s="219"/>
    </row>
    <row r="86" spans="1:11" ht="15" customHeight="1">
      <c r="A86" s="15"/>
      <c r="C86" s="15"/>
      <c r="D86" s="15"/>
      <c r="E86" s="15"/>
      <c r="G86" s="15"/>
      <c r="H86" s="15"/>
      <c r="I86" s="14"/>
      <c r="J86" s="14"/>
      <c r="K86" s="14"/>
    </row>
    <row r="87" spans="1:11" ht="15" customHeight="1">
      <c r="A87" s="15"/>
      <c r="C87" s="15"/>
      <c r="D87" s="15"/>
      <c r="E87" s="15"/>
      <c r="G87" s="15"/>
      <c r="H87" s="15"/>
      <c r="I87" s="14"/>
      <c r="J87" s="14"/>
      <c r="K87" s="14"/>
    </row>
    <row r="88" spans="1:11" ht="15" customHeight="1">
      <c r="A88" s="15"/>
      <c r="C88" s="15"/>
      <c r="D88" s="15"/>
      <c r="E88" s="15"/>
      <c r="G88" s="15"/>
      <c r="H88" s="15"/>
      <c r="I88" s="14"/>
      <c r="J88" s="14"/>
      <c r="K88" s="14"/>
    </row>
    <row r="89" spans="1:11" ht="15" customHeight="1">
      <c r="A89" s="15"/>
      <c r="C89" s="15"/>
      <c r="D89" s="15"/>
      <c r="E89" s="15"/>
      <c r="G89" s="15"/>
      <c r="H89" s="15"/>
      <c r="I89" s="14"/>
      <c r="J89" s="14"/>
      <c r="K89" s="14"/>
    </row>
    <row r="90" spans="1:11" ht="15" customHeight="1">
      <c r="A90" s="15"/>
      <c r="C90" s="15"/>
      <c r="D90" s="15"/>
      <c r="E90" s="15"/>
      <c r="G90" s="15"/>
      <c r="H90" s="15"/>
      <c r="I90" s="14"/>
      <c r="J90" s="14"/>
      <c r="K90" s="14"/>
    </row>
    <row r="91" spans="1:11" ht="15" customHeight="1">
      <c r="A91" s="15"/>
      <c r="C91" s="15"/>
      <c r="D91" s="15"/>
      <c r="E91" s="15"/>
      <c r="G91" s="15"/>
      <c r="H91" s="15"/>
      <c r="I91" s="14"/>
      <c r="J91" s="14"/>
      <c r="K91" s="14"/>
    </row>
    <row r="92" spans="1:11" ht="15" customHeight="1">
      <c r="A92" s="15"/>
      <c r="C92" s="15"/>
      <c r="D92" s="15"/>
      <c r="E92" s="15"/>
      <c r="G92" s="15"/>
      <c r="H92" s="15"/>
      <c r="I92" s="14"/>
      <c r="J92" s="14"/>
      <c r="K92" s="14"/>
    </row>
    <row r="93" spans="1:11" ht="15" customHeight="1">
      <c r="A93" s="15"/>
      <c r="C93" s="15"/>
      <c r="D93" s="15"/>
      <c r="E93" s="15"/>
      <c r="G93" s="15"/>
      <c r="H93" s="15"/>
      <c r="I93" s="14"/>
      <c r="J93" s="14"/>
      <c r="K93" s="14"/>
    </row>
    <row r="94" spans="1:11" ht="15" customHeight="1">
      <c r="A94" s="15"/>
      <c r="C94" s="15"/>
      <c r="D94" s="15"/>
      <c r="E94" s="15"/>
      <c r="G94" s="15"/>
      <c r="H94" s="15"/>
      <c r="I94" s="14"/>
      <c r="J94" s="14"/>
      <c r="K94" s="14"/>
    </row>
    <row r="95" spans="1:11" ht="15" customHeight="1">
      <c r="A95" s="15"/>
      <c r="C95" s="15"/>
      <c r="D95" s="15"/>
      <c r="E95" s="15"/>
      <c r="G95" s="15"/>
      <c r="H95" s="15"/>
      <c r="I95" s="14"/>
      <c r="J95" s="14"/>
      <c r="K95" s="14"/>
    </row>
    <row r="96" spans="1:11" ht="15" customHeight="1">
      <c r="A96" s="15"/>
      <c r="C96" s="15"/>
      <c r="D96" s="15"/>
      <c r="E96" s="15"/>
      <c r="G96" s="15"/>
      <c r="H96" s="15"/>
      <c r="I96" s="14"/>
      <c r="J96" s="14"/>
      <c r="K96" s="14"/>
    </row>
    <row r="97" spans="1:11" ht="15" customHeight="1">
      <c r="A97" s="15"/>
      <c r="C97" s="15"/>
      <c r="D97" s="15"/>
      <c r="E97" s="15"/>
      <c r="G97" s="15"/>
      <c r="H97" s="15"/>
      <c r="I97" s="14"/>
      <c r="J97" s="14"/>
      <c r="K97" s="14"/>
    </row>
    <row r="98" spans="1:11" ht="15" customHeight="1">
      <c r="A98" s="15"/>
      <c r="C98" s="15"/>
      <c r="D98" s="15"/>
      <c r="E98" s="15"/>
      <c r="G98" s="15"/>
      <c r="H98" s="15"/>
      <c r="I98" s="14"/>
      <c r="J98" s="14"/>
      <c r="K98" s="14"/>
    </row>
    <row r="99" spans="1:11" ht="15" customHeight="1">
      <c r="A99" s="15"/>
      <c r="C99" s="15"/>
      <c r="D99" s="15"/>
      <c r="E99" s="15"/>
      <c r="G99" s="15"/>
      <c r="H99" s="15"/>
      <c r="I99" s="14"/>
      <c r="J99" s="14"/>
      <c r="K99" s="14"/>
    </row>
    <row r="100" spans="1:11" ht="15" customHeight="1">
      <c r="A100" s="15"/>
      <c r="C100" s="15"/>
      <c r="D100" s="15"/>
      <c r="E100" s="15"/>
      <c r="G100" s="15"/>
      <c r="H100" s="15"/>
      <c r="I100" s="14"/>
      <c r="J100" s="14"/>
      <c r="K100" s="14"/>
    </row>
    <row r="101" spans="1:11" ht="15" customHeight="1">
      <c r="A101" s="15"/>
      <c r="C101" s="15"/>
      <c r="D101" s="15"/>
      <c r="E101" s="15"/>
      <c r="G101" s="15"/>
      <c r="H101" s="15"/>
      <c r="I101" s="14"/>
      <c r="J101" s="14"/>
      <c r="K101" s="14"/>
    </row>
    <row r="102" spans="1:11" ht="15" customHeight="1">
      <c r="A102" s="15"/>
      <c r="C102" s="15"/>
      <c r="D102" s="15"/>
      <c r="E102" s="15"/>
      <c r="G102" s="15"/>
      <c r="H102" s="15"/>
      <c r="I102" s="14"/>
      <c r="J102" s="14"/>
      <c r="K102" s="14"/>
    </row>
    <row r="103" spans="1:11" ht="15" customHeight="1">
      <c r="A103" s="15"/>
      <c r="C103" s="15"/>
      <c r="D103" s="15"/>
      <c r="E103" s="15"/>
      <c r="G103" s="15"/>
      <c r="H103" s="15"/>
      <c r="I103" s="14"/>
      <c r="J103" s="14"/>
      <c r="K103" s="14"/>
    </row>
    <row r="104" spans="1:11" ht="15" customHeight="1">
      <c r="A104" s="15"/>
      <c r="C104" s="15"/>
      <c r="D104" s="15"/>
      <c r="E104" s="15"/>
      <c r="G104" s="15"/>
      <c r="H104" s="15"/>
      <c r="I104" s="14"/>
      <c r="J104" s="14"/>
      <c r="K104" s="14"/>
    </row>
    <row r="105" spans="1:11" ht="15" customHeight="1">
      <c r="A105" s="15"/>
      <c r="C105" s="15"/>
      <c r="D105" s="15"/>
      <c r="E105" s="15"/>
      <c r="G105" s="15"/>
      <c r="H105" s="15"/>
      <c r="I105" s="14"/>
      <c r="J105" s="14"/>
      <c r="K105" s="14"/>
    </row>
    <row r="106" spans="1:11" ht="15" customHeight="1">
      <c r="A106" s="15"/>
      <c r="C106" s="15"/>
      <c r="D106" s="15"/>
      <c r="E106" s="15"/>
      <c r="G106" s="15"/>
      <c r="H106" s="15"/>
      <c r="I106" s="14"/>
      <c r="J106" s="14"/>
      <c r="K106" s="14"/>
    </row>
    <row r="107" spans="1:11" ht="15" customHeight="1">
      <c r="A107" s="15"/>
      <c r="C107" s="15"/>
      <c r="D107" s="15"/>
      <c r="E107" s="15"/>
      <c r="G107" s="15"/>
      <c r="H107" s="15"/>
      <c r="I107" s="14"/>
      <c r="J107" s="14"/>
      <c r="K107" s="14"/>
    </row>
    <row r="108" spans="1:11" ht="15" customHeight="1">
      <c r="A108" s="15"/>
      <c r="C108" s="15"/>
      <c r="D108" s="15"/>
      <c r="E108" s="15"/>
      <c r="G108" s="15"/>
      <c r="H108" s="15"/>
      <c r="I108" s="14"/>
      <c r="J108" s="14"/>
      <c r="K108" s="14"/>
    </row>
    <row r="109" spans="1:11" ht="15" customHeight="1">
      <c r="A109" s="15"/>
      <c r="C109" s="15"/>
      <c r="D109" s="15"/>
      <c r="E109" s="15"/>
      <c r="G109" s="15"/>
      <c r="H109" s="15"/>
      <c r="I109" s="14"/>
      <c r="J109" s="14"/>
      <c r="K109" s="14"/>
    </row>
    <row r="110" spans="1:11" ht="15" customHeight="1">
      <c r="A110" s="15"/>
      <c r="C110" s="15"/>
      <c r="D110" s="15"/>
      <c r="E110" s="15"/>
      <c r="G110" s="15"/>
      <c r="H110" s="15"/>
      <c r="I110" s="14"/>
      <c r="J110" s="14"/>
      <c r="K110" s="14"/>
    </row>
    <row r="111" spans="1:11" ht="15" customHeight="1">
      <c r="A111" s="15"/>
      <c r="C111" s="15"/>
      <c r="D111" s="15"/>
      <c r="E111" s="15"/>
      <c r="G111" s="15"/>
      <c r="H111" s="15"/>
      <c r="I111" s="14"/>
      <c r="J111" s="14"/>
      <c r="K111" s="14"/>
    </row>
    <row r="112" spans="1:11" ht="15" customHeight="1">
      <c r="A112" s="15"/>
      <c r="C112" s="15"/>
      <c r="D112" s="15"/>
      <c r="E112" s="15"/>
      <c r="G112" s="15"/>
      <c r="H112" s="15"/>
      <c r="I112" s="14"/>
      <c r="J112" s="14"/>
      <c r="K112" s="14"/>
    </row>
    <row r="113" spans="1:11" ht="15" customHeight="1">
      <c r="A113" s="15"/>
      <c r="C113" s="15"/>
      <c r="D113" s="15"/>
      <c r="E113" s="15"/>
      <c r="G113" s="15"/>
      <c r="H113" s="15"/>
      <c r="I113" s="14"/>
      <c r="J113" s="14"/>
      <c r="K113" s="14"/>
    </row>
    <row r="114" spans="1:11" ht="15" customHeight="1">
      <c r="A114" s="15"/>
      <c r="C114" s="15"/>
      <c r="D114" s="15"/>
      <c r="E114" s="15"/>
      <c r="G114" s="15"/>
      <c r="H114" s="15"/>
      <c r="I114" s="14"/>
      <c r="J114" s="14"/>
      <c r="K114" s="14"/>
    </row>
    <row r="115" spans="1:11" ht="15" customHeight="1">
      <c r="A115" s="15"/>
      <c r="C115" s="15"/>
      <c r="D115" s="15"/>
      <c r="E115" s="15"/>
      <c r="G115" s="15"/>
      <c r="H115" s="15"/>
      <c r="I115" s="14"/>
      <c r="J115" s="14"/>
      <c r="K115" s="14"/>
    </row>
    <row r="116" spans="1:11" ht="15" customHeight="1">
      <c r="A116" s="15"/>
      <c r="C116" s="15"/>
      <c r="D116" s="15"/>
      <c r="E116" s="15"/>
      <c r="G116" s="15"/>
      <c r="H116" s="15"/>
      <c r="I116" s="14"/>
      <c r="J116" s="14"/>
      <c r="K116" s="14"/>
    </row>
    <row r="117" spans="1:11" ht="15" customHeight="1">
      <c r="A117" s="15"/>
      <c r="C117" s="15"/>
      <c r="D117" s="15"/>
      <c r="E117" s="15"/>
      <c r="G117" s="15"/>
      <c r="H117" s="15"/>
      <c r="I117" s="14"/>
      <c r="J117" s="14"/>
      <c r="K117" s="14"/>
    </row>
    <row r="118" spans="1:11" ht="15" customHeight="1">
      <c r="A118" s="15"/>
      <c r="C118" s="15"/>
      <c r="D118" s="15"/>
      <c r="E118" s="15"/>
      <c r="G118" s="15"/>
      <c r="H118" s="15"/>
      <c r="I118" s="14"/>
      <c r="J118" s="14"/>
      <c r="K118" s="14"/>
    </row>
    <row r="119" spans="1:11" ht="15" customHeight="1">
      <c r="A119" s="15"/>
      <c r="C119" s="15"/>
      <c r="D119" s="15"/>
      <c r="E119" s="15"/>
      <c r="G119" s="15"/>
      <c r="H119" s="15"/>
      <c r="I119" s="14"/>
      <c r="J119" s="14"/>
      <c r="K119" s="14"/>
    </row>
    <row r="120" spans="1:11" ht="15" customHeight="1">
      <c r="A120" s="15"/>
      <c r="C120" s="15"/>
      <c r="D120" s="15"/>
      <c r="E120" s="15"/>
      <c r="G120" s="15"/>
      <c r="H120" s="15"/>
      <c r="I120" s="14"/>
      <c r="J120" s="14"/>
      <c r="K120" s="14"/>
    </row>
    <row r="121" spans="1:11" ht="15" customHeight="1">
      <c r="A121" s="15"/>
      <c r="C121" s="15"/>
      <c r="D121" s="15"/>
      <c r="E121" s="15"/>
      <c r="G121" s="15"/>
      <c r="H121" s="15"/>
      <c r="I121" s="14"/>
      <c r="J121" s="14"/>
      <c r="K121" s="14"/>
    </row>
    <row r="122" spans="1:11" ht="15" customHeight="1">
      <c r="A122" s="15"/>
      <c r="C122" s="15"/>
      <c r="D122" s="15"/>
      <c r="E122" s="15"/>
      <c r="G122" s="15"/>
      <c r="H122" s="15"/>
      <c r="I122" s="14"/>
      <c r="J122" s="14"/>
      <c r="K122" s="14"/>
    </row>
    <row r="123" spans="1:11" ht="15" customHeight="1">
      <c r="A123" s="15"/>
      <c r="C123" s="15"/>
      <c r="D123" s="15"/>
      <c r="E123" s="15"/>
      <c r="G123" s="15"/>
      <c r="H123" s="15"/>
      <c r="I123" s="14"/>
      <c r="J123" s="14"/>
      <c r="K123" s="14"/>
    </row>
    <row r="124" spans="1:11" ht="15" customHeight="1">
      <c r="A124" s="15"/>
      <c r="C124" s="15"/>
      <c r="D124" s="15"/>
      <c r="E124" s="15"/>
      <c r="G124" s="15"/>
      <c r="H124" s="15"/>
      <c r="I124" s="14"/>
      <c r="J124" s="14"/>
      <c r="K124" s="14"/>
    </row>
    <row r="125" spans="1:11" ht="15" customHeight="1">
      <c r="A125" s="15"/>
      <c r="C125" s="15"/>
      <c r="D125" s="15"/>
      <c r="E125" s="15"/>
      <c r="G125" s="15"/>
      <c r="H125" s="15"/>
      <c r="I125" s="14"/>
      <c r="J125" s="14"/>
      <c r="K125" s="14"/>
    </row>
    <row r="126" spans="1:11" ht="15" customHeight="1">
      <c r="A126" s="15"/>
      <c r="C126" s="15"/>
      <c r="D126" s="15"/>
      <c r="E126" s="15"/>
      <c r="G126" s="15"/>
      <c r="H126" s="15"/>
      <c r="I126" s="14"/>
      <c r="J126" s="14"/>
      <c r="K126" s="14"/>
    </row>
    <row r="127" spans="1:11" ht="15" customHeight="1">
      <c r="A127" s="15"/>
      <c r="C127" s="15"/>
      <c r="D127" s="15"/>
      <c r="E127" s="15"/>
      <c r="G127" s="15"/>
      <c r="H127" s="15"/>
      <c r="I127" s="14"/>
      <c r="J127" s="14"/>
      <c r="K127" s="14"/>
    </row>
    <row r="128" spans="1:11" ht="15" customHeight="1">
      <c r="A128" s="15"/>
      <c r="C128" s="15"/>
      <c r="D128" s="15"/>
      <c r="E128" s="15"/>
      <c r="G128" s="15"/>
      <c r="H128" s="15"/>
      <c r="I128" s="14"/>
      <c r="J128" s="14"/>
      <c r="K128" s="14"/>
    </row>
    <row r="129" spans="1:11" ht="15" customHeight="1">
      <c r="A129" s="15"/>
      <c r="C129" s="15"/>
      <c r="D129" s="15"/>
      <c r="E129" s="15"/>
      <c r="G129" s="15"/>
      <c r="H129" s="15"/>
      <c r="I129" s="14"/>
      <c r="J129" s="14"/>
      <c r="K129" s="14"/>
    </row>
    <row r="130" spans="1:11" ht="15" customHeight="1">
      <c r="A130" s="15"/>
      <c r="C130" s="15"/>
      <c r="D130" s="15"/>
      <c r="E130" s="15"/>
      <c r="G130" s="15"/>
      <c r="H130" s="15"/>
      <c r="I130" s="14"/>
      <c r="J130" s="14"/>
      <c r="K130" s="14"/>
    </row>
    <row r="131" spans="1:11" ht="15" customHeight="1">
      <c r="A131" s="15"/>
      <c r="C131" s="15"/>
      <c r="D131" s="15"/>
      <c r="E131" s="15"/>
      <c r="G131" s="15"/>
      <c r="H131" s="15"/>
      <c r="I131" s="14"/>
      <c r="J131" s="14"/>
      <c r="K131" s="14"/>
    </row>
    <row r="132" spans="1:11" ht="15" customHeight="1">
      <c r="A132" s="15"/>
      <c r="C132" s="15"/>
      <c r="D132" s="15"/>
      <c r="E132" s="15"/>
      <c r="G132" s="15"/>
      <c r="H132" s="15"/>
      <c r="I132" s="14"/>
      <c r="J132" s="14"/>
      <c r="K132" s="14"/>
    </row>
    <row r="133" spans="1:11" ht="15" customHeight="1">
      <c r="A133" s="15"/>
      <c r="C133" s="15"/>
      <c r="D133" s="15"/>
      <c r="E133" s="15"/>
      <c r="G133" s="15"/>
      <c r="H133" s="15"/>
      <c r="I133" s="14"/>
      <c r="J133" s="14"/>
      <c r="K133" s="14"/>
    </row>
    <row r="134" spans="1:11" ht="15" customHeight="1">
      <c r="A134" s="15"/>
      <c r="C134" s="15"/>
      <c r="D134" s="15"/>
      <c r="E134" s="15"/>
      <c r="G134" s="15"/>
      <c r="H134" s="15"/>
      <c r="I134" s="14"/>
      <c r="J134" s="14"/>
      <c r="K134" s="14"/>
    </row>
    <row r="135" spans="1:11" ht="15" customHeight="1">
      <c r="A135" s="15"/>
      <c r="F135" s="14"/>
      <c r="I135" s="14"/>
      <c r="J135" s="14"/>
      <c r="K135" s="14"/>
    </row>
    <row r="136" spans="1:11" ht="15" customHeight="1">
      <c r="A136" s="15"/>
      <c r="F136" s="14"/>
      <c r="I136" s="14"/>
      <c r="J136" s="14"/>
      <c r="K136" s="14"/>
    </row>
    <row r="137" spans="1:11" ht="15" customHeight="1">
      <c r="A137" s="15"/>
      <c r="F137" s="14"/>
      <c r="I137" s="14"/>
      <c r="J137" s="14"/>
      <c r="K137" s="14"/>
    </row>
    <row r="138" spans="1:11" ht="15" customHeight="1">
      <c r="A138" s="15"/>
      <c r="F138" s="14"/>
      <c r="I138" s="14"/>
      <c r="J138" s="14"/>
      <c r="K138" s="14"/>
    </row>
    <row r="139" spans="1:11" ht="15" customHeight="1">
      <c r="A139" s="15"/>
      <c r="F139" s="14"/>
      <c r="I139" s="14"/>
      <c r="J139" s="14"/>
      <c r="K139" s="14"/>
    </row>
    <row r="140" spans="1:11" ht="15" customHeight="1">
      <c r="A140" s="15"/>
      <c r="F140" s="14"/>
      <c r="I140" s="14"/>
      <c r="J140" s="14"/>
      <c r="K140" s="14"/>
    </row>
    <row r="141" spans="1:11" ht="15" customHeight="1">
      <c r="A141" s="15"/>
      <c r="F141" s="14"/>
      <c r="I141" s="14"/>
      <c r="J141" s="14"/>
      <c r="K141" s="14"/>
    </row>
    <row r="142" spans="1:11" ht="15" customHeight="1">
      <c r="A142" s="15"/>
      <c r="F142" s="14"/>
      <c r="I142" s="14"/>
      <c r="J142" s="14"/>
      <c r="K142" s="14"/>
    </row>
    <row r="143" spans="1:11" ht="15" customHeight="1">
      <c r="A143" s="15"/>
      <c r="F143" s="14"/>
      <c r="I143" s="14"/>
      <c r="J143" s="14"/>
      <c r="K143" s="14"/>
    </row>
  </sheetData>
  <mergeCells count="33">
    <mergeCell ref="A40:D40"/>
    <mergeCell ref="A63:K63"/>
    <mergeCell ref="A45:K45"/>
    <mergeCell ref="A47:K47"/>
    <mergeCell ref="B85:D85"/>
    <mergeCell ref="G82:I82"/>
    <mergeCell ref="B83:D83"/>
    <mergeCell ref="G83:I83"/>
    <mergeCell ref="B84:D84"/>
    <mergeCell ref="G84:I84"/>
    <mergeCell ref="A80:B80"/>
    <mergeCell ref="A67:K67"/>
    <mergeCell ref="A65:K65"/>
    <mergeCell ref="B6:K6"/>
    <mergeCell ref="A7:K7"/>
    <mergeCell ref="B8:K8"/>
    <mergeCell ref="B10:K10"/>
    <mergeCell ref="B15:K15"/>
    <mergeCell ref="B17:K17"/>
    <mergeCell ref="B42:K42"/>
    <mergeCell ref="A29:K29"/>
    <mergeCell ref="B60:K60"/>
    <mergeCell ref="B22:K22"/>
    <mergeCell ref="B24:K24"/>
    <mergeCell ref="A27:K27"/>
    <mergeCell ref="A58:D58"/>
    <mergeCell ref="A1:K1"/>
    <mergeCell ref="A5:H5"/>
    <mergeCell ref="A3:H3"/>
    <mergeCell ref="E2:G2"/>
    <mergeCell ref="B4:C4"/>
    <mergeCell ref="E4:F4"/>
    <mergeCell ref="A2:C2"/>
  </mergeCells>
  <phoneticPr fontId="5" type="noConversion"/>
  <printOptions horizontalCentered="1"/>
  <pageMargins left="0.19685039370078741" right="0" top="0.39370078740157483" bottom="0" header="0" footer="0"/>
  <pageSetup paperSize="9" scale="63"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7"/>
  <sheetViews>
    <sheetView view="pageBreakPreview" zoomScale="110" zoomScaleNormal="115" zoomScaleSheetLayoutView="110" workbookViewId="0">
      <selection activeCell="G17" sqref="A1:G17"/>
    </sheetView>
  </sheetViews>
  <sheetFormatPr defaultRowHeight="13.2"/>
  <cols>
    <col min="1" max="2" width="12.5546875" customWidth="1"/>
    <col min="3" max="3" width="44.33203125" customWidth="1"/>
    <col min="4" max="4" width="7.88671875" customWidth="1"/>
    <col min="5" max="5" width="10.44140625" bestFit="1" customWidth="1"/>
    <col min="6" max="6" width="13.88671875" customWidth="1"/>
    <col min="7" max="7" width="13.44140625" bestFit="1" customWidth="1"/>
  </cols>
  <sheetData>
    <row r="1" spans="1:7">
      <c r="A1" s="172" t="str">
        <f>'Modelo Planilha Orcamentaria'!A3:E3</f>
        <v>PREFEITURA: Prefeitura Municipal de Carvalhos</v>
      </c>
      <c r="B1" s="64"/>
      <c r="C1" s="64"/>
      <c r="D1" s="64"/>
      <c r="E1" s="64"/>
      <c r="F1" s="64"/>
      <c r="G1" s="110"/>
    </row>
    <row r="2" spans="1:7">
      <c r="A2" s="111" t="str">
        <f>'Modelo Planilha Orcamentaria'!A4:E4</f>
        <v>OBRA: PAVIMENTAÇÃO DE ESTRADAS VICINAIS</v>
      </c>
      <c r="B2" s="238"/>
      <c r="C2" s="238"/>
      <c r="D2" s="238"/>
      <c r="E2" s="238"/>
      <c r="F2" s="238"/>
      <c r="G2" s="112"/>
    </row>
    <row r="3" spans="1:7">
      <c r="A3" s="111" t="str">
        <f>'Modelo Planilha Orcamentaria'!A5:E5</f>
        <v>LOCAL: POVOADO DA CAPEADA -  ZONA RURAL - CARVALHOS/MG</v>
      </c>
      <c r="B3" s="239"/>
      <c r="C3" s="239"/>
      <c r="D3" s="238"/>
      <c r="E3" s="238"/>
      <c r="F3" s="238"/>
      <c r="G3" s="112"/>
    </row>
    <row r="4" spans="1:7" ht="27" customHeight="1">
      <c r="A4" s="353" t="str">
        <f>'Modelo Planilha Orcamentaria'!A6:E6</f>
        <v>REGIÃO/MÊS DE REFERÊNCIA: SEINFRA REGIÃO SUL JAN /2026 E SINAPI FEV/2026 PREÇO DE CUSTO COM DESONERAÇÃO FISCAL - LEI 12.546/2011 e 12.844/2013</v>
      </c>
      <c r="B4" s="354"/>
      <c r="C4" s="354"/>
      <c r="D4" s="354"/>
      <c r="E4" s="354"/>
      <c r="F4" s="354"/>
      <c r="G4" s="355"/>
    </row>
    <row r="5" spans="1:7" ht="13.8" thickBot="1">
      <c r="A5" s="173" t="s">
        <v>128</v>
      </c>
      <c r="B5" s="113"/>
      <c r="C5" s="113"/>
      <c r="D5" s="113"/>
      <c r="E5" s="113"/>
      <c r="F5" s="113"/>
      <c r="G5" s="114"/>
    </row>
    <row r="6" spans="1:7" ht="22.5" customHeight="1" thickBot="1">
      <c r="A6" s="356" t="s">
        <v>41</v>
      </c>
      <c r="B6" s="357"/>
      <c r="C6" s="357"/>
      <c r="D6" s="357"/>
      <c r="E6" s="357"/>
      <c r="F6" s="115" t="s">
        <v>27</v>
      </c>
      <c r="G6" s="182">
        <v>46162</v>
      </c>
    </row>
    <row r="7" spans="1:7" ht="22.5" customHeight="1" thickBot="1">
      <c r="A7" s="119"/>
      <c r="B7" s="120"/>
      <c r="C7" s="121" t="s">
        <v>29</v>
      </c>
      <c r="D7" s="122" t="s">
        <v>2</v>
      </c>
      <c r="E7" s="122" t="s">
        <v>30</v>
      </c>
      <c r="F7" s="123" t="s">
        <v>31</v>
      </c>
      <c r="G7" s="124" t="s">
        <v>32</v>
      </c>
    </row>
    <row r="8" spans="1:7" ht="60.6" customHeight="1">
      <c r="A8" s="150"/>
      <c r="B8" s="116" t="s">
        <v>33</v>
      </c>
      <c r="C8" s="240" t="s">
        <v>136</v>
      </c>
      <c r="D8" s="53" t="s">
        <v>90</v>
      </c>
      <c r="E8" s="117">
        <v>46023</v>
      </c>
      <c r="F8" s="118" t="s">
        <v>92</v>
      </c>
      <c r="G8" s="151">
        <f>SUM(G10:G13)</f>
        <v>97.179000000000002</v>
      </c>
    </row>
    <row r="9" spans="1:7" ht="22.5" customHeight="1">
      <c r="A9" s="152"/>
      <c r="B9" s="55" t="s">
        <v>34</v>
      </c>
      <c r="C9" s="54" t="s">
        <v>35</v>
      </c>
      <c r="D9" s="56" t="s">
        <v>2</v>
      </c>
      <c r="E9" s="56" t="s">
        <v>36</v>
      </c>
      <c r="F9" s="56" t="s">
        <v>37</v>
      </c>
      <c r="G9" s="153" t="s">
        <v>38</v>
      </c>
    </row>
    <row r="10" spans="1:7" ht="54" customHeight="1">
      <c r="A10" s="154" t="s">
        <v>40</v>
      </c>
      <c r="B10" s="58" t="s">
        <v>133</v>
      </c>
      <c r="C10" s="57" t="s">
        <v>134</v>
      </c>
      <c r="D10" s="58" t="s">
        <v>12</v>
      </c>
      <c r="E10" s="59">
        <v>1</v>
      </c>
      <c r="F10" s="60">
        <v>44.89</v>
      </c>
      <c r="G10" s="155">
        <f>E10*F10</f>
        <v>44.89</v>
      </c>
    </row>
    <row r="11" spans="1:7" ht="22.5" customHeight="1">
      <c r="A11" s="154" t="s">
        <v>40</v>
      </c>
      <c r="B11" s="58" t="s">
        <v>129</v>
      </c>
      <c r="C11" s="174" t="s">
        <v>135</v>
      </c>
      <c r="D11" s="58" t="s">
        <v>10</v>
      </c>
      <c r="E11" s="59">
        <f>0.5*1*0.05</f>
        <v>2.5000000000000001E-2</v>
      </c>
      <c r="F11" s="60">
        <v>514.16</v>
      </c>
      <c r="G11" s="155">
        <f>E11*F11</f>
        <v>12.853999999999999</v>
      </c>
    </row>
    <row r="12" spans="1:7" ht="22.5" customHeight="1">
      <c r="A12" s="154" t="s">
        <v>40</v>
      </c>
      <c r="B12" s="58" t="s">
        <v>99</v>
      </c>
      <c r="C12" s="57" t="s">
        <v>98</v>
      </c>
      <c r="D12" s="58" t="s">
        <v>95</v>
      </c>
      <c r="E12" s="59">
        <v>0.5</v>
      </c>
      <c r="F12" s="60">
        <v>31.69</v>
      </c>
      <c r="G12" s="155">
        <f>E12*F12</f>
        <v>15.845000000000001</v>
      </c>
    </row>
    <row r="13" spans="1:7" ht="22.5" customHeight="1">
      <c r="A13" s="154" t="s">
        <v>40</v>
      </c>
      <c r="B13" s="58" t="s">
        <v>93</v>
      </c>
      <c r="C13" s="57" t="s">
        <v>94</v>
      </c>
      <c r="D13" s="58" t="s">
        <v>95</v>
      </c>
      <c r="E13" s="59">
        <v>1</v>
      </c>
      <c r="F13" s="60">
        <v>23.59</v>
      </c>
      <c r="G13" s="155">
        <f>E13*F13</f>
        <v>23.59</v>
      </c>
    </row>
    <row r="14" spans="1:7" ht="37.200000000000003" customHeight="1">
      <c r="A14" s="156"/>
      <c r="B14" s="61"/>
      <c r="C14" s="62"/>
      <c r="D14" s="63"/>
      <c r="E14" s="63"/>
      <c r="F14" s="63"/>
      <c r="G14" s="157"/>
    </row>
    <row r="15" spans="1:7">
      <c r="A15" s="158"/>
      <c r="B15" s="241"/>
      <c r="C15" s="242" t="s">
        <v>96</v>
      </c>
      <c r="D15" s="241"/>
      <c r="E15" s="243"/>
      <c r="F15" s="241"/>
      <c r="G15" s="159"/>
    </row>
    <row r="16" spans="1:7">
      <c r="A16" s="158"/>
      <c r="B16" s="241"/>
      <c r="C16" s="244" t="s">
        <v>39</v>
      </c>
      <c r="D16" s="241"/>
      <c r="E16" s="243"/>
      <c r="F16" s="241"/>
      <c r="G16" s="159"/>
    </row>
    <row r="17" spans="1:7" ht="14.4" thickBot="1">
      <c r="A17" s="160"/>
      <c r="B17" s="161"/>
      <c r="C17" s="162" t="s">
        <v>97</v>
      </c>
      <c r="D17" s="161"/>
      <c r="E17" s="161"/>
      <c r="F17" s="161"/>
      <c r="G17" s="163"/>
    </row>
  </sheetData>
  <mergeCells count="2">
    <mergeCell ref="A4:G4"/>
    <mergeCell ref="A6:E6"/>
  </mergeCells>
  <pageMargins left="0.511811024" right="0.511811024" top="0.78740157499999996" bottom="0.78740157499999996" header="0.31496062000000002" footer="0.31496062000000002"/>
  <pageSetup paperSize="9" scale="81"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9"/>
  <sheetViews>
    <sheetView view="pageBreakPreview" zoomScaleNormal="100" zoomScaleSheetLayoutView="100" workbookViewId="0">
      <selection activeCell="I30" sqref="I30"/>
    </sheetView>
  </sheetViews>
  <sheetFormatPr defaultRowHeight="13.2"/>
  <cols>
    <col min="1" max="1" width="20.44140625" style="23" customWidth="1"/>
    <col min="2" max="2" width="11.5546875" style="23" bestFit="1" customWidth="1"/>
    <col min="3" max="7" width="8.88671875" style="23"/>
    <col min="8" max="8" width="12.77734375" style="23" customWidth="1"/>
    <col min="9" max="9" width="12.109375" style="23" customWidth="1"/>
    <col min="10" max="16384" width="8.88671875" style="23"/>
  </cols>
  <sheetData>
    <row r="1" spans="1:10" ht="17.399999999999999">
      <c r="A1" s="390" t="s">
        <v>50</v>
      </c>
      <c r="B1" s="391"/>
      <c r="C1" s="391"/>
      <c r="D1" s="391"/>
      <c r="E1" s="391"/>
      <c r="F1" s="391"/>
      <c r="G1" s="391"/>
      <c r="H1" s="391"/>
      <c r="I1" s="391"/>
      <c r="J1" s="392"/>
    </row>
    <row r="2" spans="1:10">
      <c r="A2" s="24"/>
      <c r="J2" s="25"/>
    </row>
    <row r="3" spans="1:10" ht="18.600000000000001">
      <c r="A3" s="393" t="s">
        <v>51</v>
      </c>
      <c r="B3" s="394"/>
      <c r="C3" s="394"/>
      <c r="D3" s="394"/>
      <c r="E3" s="394"/>
      <c r="F3" s="394"/>
      <c r="G3" s="394"/>
      <c r="H3" s="394"/>
      <c r="I3" s="394"/>
      <c r="J3" s="395"/>
    </row>
    <row r="4" spans="1:10">
      <c r="A4" s="396" t="s">
        <v>52</v>
      </c>
      <c r="B4" s="397" t="s">
        <v>53</v>
      </c>
      <c r="C4" s="398" t="s">
        <v>43</v>
      </c>
      <c r="D4" s="398"/>
      <c r="E4" s="398"/>
      <c r="F4" s="398"/>
      <c r="G4" s="398"/>
      <c r="H4" s="398"/>
      <c r="I4" s="398"/>
      <c r="J4" s="399" t="s">
        <v>54</v>
      </c>
    </row>
    <row r="5" spans="1:10">
      <c r="A5" s="396"/>
      <c r="B5" s="398"/>
      <c r="C5" s="402" t="s">
        <v>55</v>
      </c>
      <c r="D5" s="403"/>
      <c r="E5" s="403"/>
      <c r="F5" s="404"/>
      <c r="G5" s="402" t="s">
        <v>56</v>
      </c>
      <c r="H5" s="403"/>
      <c r="I5" s="404"/>
      <c r="J5" s="400"/>
    </row>
    <row r="6" spans="1:10" ht="42">
      <c r="A6" s="396"/>
      <c r="B6" s="398"/>
      <c r="C6" s="26">
        <v>0.02</v>
      </c>
      <c r="D6" s="26">
        <v>0.03</v>
      </c>
      <c r="E6" s="26">
        <v>0.04</v>
      </c>
      <c r="F6" s="26">
        <v>0.05</v>
      </c>
      <c r="G6" s="27" t="s">
        <v>57</v>
      </c>
      <c r="H6" s="27" t="s">
        <v>58</v>
      </c>
      <c r="I6" s="27" t="s">
        <v>59</v>
      </c>
      <c r="J6" s="401"/>
    </row>
    <row r="7" spans="1:10">
      <c r="A7" s="28" t="s">
        <v>60</v>
      </c>
      <c r="B7" s="29" t="s">
        <v>61</v>
      </c>
      <c r="C7" s="30">
        <v>1</v>
      </c>
      <c r="D7" s="30">
        <v>1</v>
      </c>
      <c r="E7" s="30">
        <v>1</v>
      </c>
      <c r="F7" s="30">
        <v>1</v>
      </c>
      <c r="G7" s="30">
        <v>1</v>
      </c>
      <c r="H7" s="30">
        <v>1</v>
      </c>
      <c r="I7" s="30">
        <v>1</v>
      </c>
      <c r="J7" s="31"/>
    </row>
    <row r="8" spans="1:10">
      <c r="A8" s="28" t="s">
        <v>62</v>
      </c>
      <c r="B8" s="29" t="s">
        <v>63</v>
      </c>
      <c r="C8" s="32">
        <v>4.6699999999999998E-2</v>
      </c>
      <c r="D8" s="32">
        <v>4.6699999999999998E-2</v>
      </c>
      <c r="E8" s="32">
        <v>4.6699999999999998E-2</v>
      </c>
      <c r="F8" s="32">
        <v>4.6699999999999998E-2</v>
      </c>
      <c r="G8" s="33">
        <v>3.4200000000000001E-2</v>
      </c>
      <c r="H8" s="33">
        <v>4.0099999999999997E-2</v>
      </c>
      <c r="I8" s="33">
        <v>3.4200000000000001E-2</v>
      </c>
      <c r="J8" s="31" t="s">
        <v>61</v>
      </c>
    </row>
    <row r="9" spans="1:10">
      <c r="A9" s="28" t="s">
        <v>64</v>
      </c>
      <c r="B9" s="29" t="s">
        <v>65</v>
      </c>
      <c r="C9" s="32">
        <v>7.5300000000000006E-2</v>
      </c>
      <c r="D9" s="32">
        <v>7.5300000000000006E-2</v>
      </c>
      <c r="E9" s="32">
        <v>7.5300000000000006E-2</v>
      </c>
      <c r="F9" s="32">
        <v>7.5300000000000006E-2</v>
      </c>
      <c r="G9" s="34">
        <v>4.9400000000000006E-2</v>
      </c>
      <c r="H9" s="33">
        <v>6.6400000000000001E-2</v>
      </c>
      <c r="I9" s="34">
        <v>4.9400000000000006E-2</v>
      </c>
      <c r="J9" s="31" t="s">
        <v>61</v>
      </c>
    </row>
    <row r="10" spans="1:10">
      <c r="A10" s="28" t="s">
        <v>66</v>
      </c>
      <c r="B10" s="29" t="s">
        <v>67</v>
      </c>
      <c r="C10" s="32">
        <v>9.3399999999999993E-3</v>
      </c>
      <c r="D10" s="32">
        <v>9.3399999999999993E-3</v>
      </c>
      <c r="E10" s="32">
        <v>9.2999999999999992E-3</v>
      </c>
      <c r="F10" s="32">
        <v>9.3399999999999993E-3</v>
      </c>
      <c r="G10" s="32">
        <v>9.2999999999999992E-3</v>
      </c>
      <c r="H10" s="32">
        <v>9.3399999999999993E-3</v>
      </c>
      <c r="I10" s="32">
        <v>9.3399999999999993E-3</v>
      </c>
      <c r="J10" s="31" t="s">
        <v>61</v>
      </c>
    </row>
    <row r="11" spans="1:10" ht="20.399999999999999">
      <c r="A11" s="28" t="s">
        <v>68</v>
      </c>
      <c r="B11" s="35"/>
      <c r="C11" s="36">
        <f t="shared" ref="C11:H11" si="0">SUM(C12:C13)</f>
        <v>1.7100000000000001E-2</v>
      </c>
      <c r="D11" s="36">
        <f t="shared" si="0"/>
        <v>1.7100000000000001E-2</v>
      </c>
      <c r="E11" s="36">
        <f t="shared" si="0"/>
        <v>1.7100000000000001E-2</v>
      </c>
      <c r="F11" s="36">
        <f t="shared" si="0"/>
        <v>1.7100000000000001E-2</v>
      </c>
      <c r="G11" s="36">
        <v>1.29E-2</v>
      </c>
      <c r="H11" s="36">
        <f t="shared" si="0"/>
        <v>8.2000000000000007E-3</v>
      </c>
      <c r="I11" s="36">
        <v>1.29E-2</v>
      </c>
      <c r="J11" s="37" t="s">
        <v>61</v>
      </c>
    </row>
    <row r="12" spans="1:10">
      <c r="A12" s="28" t="s">
        <v>69</v>
      </c>
      <c r="B12" s="29" t="s">
        <v>70</v>
      </c>
      <c r="C12" s="32">
        <v>7.4000000000000003E-3</v>
      </c>
      <c r="D12" s="32">
        <v>7.4000000000000003E-3</v>
      </c>
      <c r="E12" s="32">
        <v>7.4000000000000003E-3</v>
      </c>
      <c r="F12" s="32">
        <v>7.4000000000000003E-3</v>
      </c>
      <c r="G12" s="33">
        <v>5.3E-3</v>
      </c>
      <c r="H12" s="33">
        <v>3.2000000000000002E-3</v>
      </c>
      <c r="I12" s="33">
        <v>5.3E-3</v>
      </c>
      <c r="J12" s="31" t="s">
        <v>61</v>
      </c>
    </row>
    <row r="13" spans="1:10">
      <c r="A13" s="28" t="s">
        <v>71</v>
      </c>
      <c r="B13" s="29" t="s">
        <v>72</v>
      </c>
      <c r="C13" s="32">
        <v>9.7000000000000003E-3</v>
      </c>
      <c r="D13" s="32">
        <v>9.7000000000000003E-3</v>
      </c>
      <c r="E13" s="32">
        <v>9.7000000000000003E-3</v>
      </c>
      <c r="F13" s="32">
        <v>9.7000000000000003E-3</v>
      </c>
      <c r="G13" s="33">
        <v>7.7000000000000002E-3</v>
      </c>
      <c r="H13" s="33">
        <v>5.0000000000000001E-3</v>
      </c>
      <c r="I13" s="33">
        <v>7.7000000000000002E-3</v>
      </c>
      <c r="J13" s="31" t="s">
        <v>61</v>
      </c>
    </row>
    <row r="14" spans="1:10">
      <c r="A14" s="28" t="s">
        <v>73</v>
      </c>
      <c r="B14" s="29" t="s">
        <v>74</v>
      </c>
      <c r="C14" s="36">
        <f>SUM(C15:C17)</f>
        <v>5.0499999999999996E-2</v>
      </c>
      <c r="D14" s="36">
        <f t="shared" ref="D14:I14" si="1">SUM(D15:D17)</f>
        <v>5.7499999999999996E-2</v>
      </c>
      <c r="E14" s="36">
        <f t="shared" si="1"/>
        <v>6.4500000000000002E-2</v>
      </c>
      <c r="F14" s="36">
        <f t="shared" si="1"/>
        <v>7.1499999999999994E-2</v>
      </c>
      <c r="G14" s="36">
        <f t="shared" si="1"/>
        <v>3.6499999999999998E-2</v>
      </c>
      <c r="H14" s="36">
        <f t="shared" si="1"/>
        <v>6.1499999999999999E-2</v>
      </c>
      <c r="I14" s="36">
        <f t="shared" si="1"/>
        <v>6.1499999999999999E-2</v>
      </c>
      <c r="J14" s="37" t="s">
        <v>75</v>
      </c>
    </row>
    <row r="15" spans="1:10">
      <c r="A15" s="28" t="s">
        <v>44</v>
      </c>
      <c r="B15" s="35" t="s">
        <v>76</v>
      </c>
      <c r="C15" s="38">
        <v>1.3999999999999999E-2</v>
      </c>
      <c r="D15" s="38">
        <v>2.0999999999999998E-2</v>
      </c>
      <c r="E15" s="38">
        <v>2.7999999999999997E-2</v>
      </c>
      <c r="F15" s="38">
        <v>3.4999999999999996E-2</v>
      </c>
      <c r="G15" s="38" t="s">
        <v>13</v>
      </c>
      <c r="H15" s="38">
        <v>2.5000000000000001E-2</v>
      </c>
      <c r="I15" s="38">
        <v>2.5000000000000001E-2</v>
      </c>
      <c r="J15" s="31" t="s">
        <v>75</v>
      </c>
    </row>
    <row r="16" spans="1:10">
      <c r="A16" s="28" t="s">
        <v>45</v>
      </c>
      <c r="B16" s="35" t="s">
        <v>45</v>
      </c>
      <c r="C16" s="32">
        <v>6.4999999999999997E-3</v>
      </c>
      <c r="D16" s="32">
        <v>6.4999999999999997E-3</v>
      </c>
      <c r="E16" s="32">
        <v>6.4999999999999997E-3</v>
      </c>
      <c r="F16" s="32">
        <v>6.4999999999999997E-3</v>
      </c>
      <c r="G16" s="32">
        <v>6.4999999999999997E-3</v>
      </c>
      <c r="H16" s="32">
        <v>6.4999999999999997E-3</v>
      </c>
      <c r="I16" s="32">
        <v>6.4999999999999997E-3</v>
      </c>
      <c r="J16" s="31" t="s">
        <v>75</v>
      </c>
    </row>
    <row r="17" spans="1:10">
      <c r="A17" s="28" t="s">
        <v>46</v>
      </c>
      <c r="B17" s="35" t="s">
        <v>13</v>
      </c>
      <c r="C17" s="32">
        <v>0.03</v>
      </c>
      <c r="D17" s="32">
        <v>0.03</v>
      </c>
      <c r="E17" s="32">
        <v>0.03</v>
      </c>
      <c r="F17" s="32">
        <v>0.03</v>
      </c>
      <c r="G17" s="32">
        <v>0.03</v>
      </c>
      <c r="H17" s="32">
        <v>0.03</v>
      </c>
      <c r="I17" s="32">
        <v>0.03</v>
      </c>
      <c r="J17" s="31" t="s">
        <v>75</v>
      </c>
    </row>
    <row r="18" spans="1:10">
      <c r="A18" s="28" t="s">
        <v>77</v>
      </c>
      <c r="B18" s="35" t="s">
        <v>78</v>
      </c>
      <c r="C18" s="39">
        <v>4.4999999999999998E-2</v>
      </c>
      <c r="D18" s="39">
        <v>4.4999999999999998E-2</v>
      </c>
      <c r="E18" s="39">
        <v>4.4999999999999998E-2</v>
      </c>
      <c r="F18" s="39">
        <v>4.4999999999999998E-2</v>
      </c>
      <c r="G18" s="39">
        <v>4.4999999999999998E-2</v>
      </c>
      <c r="H18" s="39">
        <v>4.4999999999999998E-2</v>
      </c>
      <c r="I18" s="39">
        <v>4.4999999999999998E-2</v>
      </c>
      <c r="J18" s="31" t="s">
        <v>75</v>
      </c>
    </row>
    <row r="19" spans="1:10">
      <c r="A19" s="368"/>
      <c r="B19" s="369"/>
      <c r="C19" s="369"/>
      <c r="D19" s="369"/>
      <c r="E19" s="369"/>
      <c r="F19" s="369"/>
      <c r="G19" s="369"/>
      <c r="H19" s="369"/>
      <c r="I19" s="369"/>
      <c r="J19" s="370"/>
    </row>
    <row r="20" spans="1:10">
      <c r="A20" s="371" t="s">
        <v>79</v>
      </c>
      <c r="B20" s="372"/>
      <c r="C20" s="375" t="s">
        <v>80</v>
      </c>
      <c r="D20" s="376"/>
      <c r="E20" s="376"/>
      <c r="F20" s="376"/>
      <c r="G20" s="376"/>
      <c r="H20" s="376"/>
      <c r="I20" s="376"/>
      <c r="J20" s="377"/>
    </row>
    <row r="21" spans="1:10">
      <c r="A21" s="373"/>
      <c r="B21" s="374"/>
      <c r="C21" s="378" t="s">
        <v>81</v>
      </c>
      <c r="D21" s="379"/>
      <c r="E21" s="379"/>
      <c r="F21" s="379"/>
      <c r="G21" s="379"/>
      <c r="H21" s="379"/>
      <c r="I21" s="379"/>
      <c r="J21" s="380"/>
    </row>
    <row r="22" spans="1:10">
      <c r="A22" s="381" t="s">
        <v>82</v>
      </c>
      <c r="B22" s="382"/>
      <c r="C22" s="40">
        <f>(1+(C8+C11))*(1+C10)*(1+C9)-1</f>
        <v>0.15458820466759993</v>
      </c>
      <c r="D22" s="40">
        <f t="shared" ref="D22:I22" si="2">(1+(D8+D11))*(1+D10)*(1+D9)-1</f>
        <v>0.15458820466759993</v>
      </c>
      <c r="E22" s="40">
        <f t="shared" si="2"/>
        <v>0.15454244850200016</v>
      </c>
      <c r="F22" s="40">
        <f t="shared" si="2"/>
        <v>0.15458820466759993</v>
      </c>
      <c r="G22" s="40">
        <f t="shared" si="2"/>
        <v>0.10904582868200019</v>
      </c>
      <c r="H22" s="40">
        <f t="shared" si="2"/>
        <v>0.12834837250080011</v>
      </c>
      <c r="I22" s="40">
        <f t="shared" si="2"/>
        <v>0.10908978175159989</v>
      </c>
      <c r="J22" s="383"/>
    </row>
    <row r="23" spans="1:10">
      <c r="A23" s="381" t="s">
        <v>83</v>
      </c>
      <c r="B23" s="382"/>
      <c r="C23" s="40">
        <f>(1-(C14+C18))</f>
        <v>0.90449999999999997</v>
      </c>
      <c r="D23" s="40">
        <f t="shared" ref="D23:I23" si="3">(1-(D14+D18))</f>
        <v>0.89749999999999996</v>
      </c>
      <c r="E23" s="40">
        <f t="shared" si="3"/>
        <v>0.89049999999999996</v>
      </c>
      <c r="F23" s="40">
        <f t="shared" si="3"/>
        <v>0.88349999999999995</v>
      </c>
      <c r="G23" s="40">
        <f t="shared" si="3"/>
        <v>0.91849999999999998</v>
      </c>
      <c r="H23" s="40">
        <f t="shared" si="3"/>
        <v>0.89349999999999996</v>
      </c>
      <c r="I23" s="40">
        <f t="shared" si="3"/>
        <v>0.89349999999999996</v>
      </c>
      <c r="J23" s="384"/>
    </row>
    <row r="24" spans="1:10">
      <c r="A24" s="386" t="s">
        <v>47</v>
      </c>
      <c r="B24" s="387"/>
      <c r="C24" s="359">
        <f>(1+C22)/C23-1</f>
        <v>0.27649331638208952</v>
      </c>
      <c r="D24" s="359">
        <f t="shared" ref="D24:I24" si="4">(1+D22)/D23-1</f>
        <v>0.28644925311153191</v>
      </c>
      <c r="E24" s="359">
        <f t="shared" si="4"/>
        <v>0.29651032959236412</v>
      </c>
      <c r="F24" s="359">
        <f t="shared" si="4"/>
        <v>0.30683441388522925</v>
      </c>
      <c r="G24" s="359">
        <f t="shared" si="4"/>
        <v>0.20745327020359294</v>
      </c>
      <c r="H24" s="359">
        <f t="shared" si="4"/>
        <v>0.26284093173005063</v>
      </c>
      <c r="I24" s="359">
        <f t="shared" si="4"/>
        <v>0.24128682904487952</v>
      </c>
      <c r="J24" s="384"/>
    </row>
    <row r="25" spans="1:10">
      <c r="A25" s="388"/>
      <c r="B25" s="389"/>
      <c r="C25" s="359"/>
      <c r="D25" s="359"/>
      <c r="E25" s="359"/>
      <c r="F25" s="359"/>
      <c r="G25" s="359"/>
      <c r="H25" s="359"/>
      <c r="I25" s="359"/>
      <c r="J25" s="385"/>
    </row>
    <row r="26" spans="1:10">
      <c r="A26" s="365" t="s">
        <v>84</v>
      </c>
      <c r="B26" s="366"/>
      <c r="C26" s="366"/>
      <c r="D26" s="366"/>
      <c r="E26" s="366"/>
      <c r="F26" s="366"/>
      <c r="G26" s="366"/>
      <c r="H26" s="366"/>
      <c r="I26" s="366"/>
      <c r="J26" s="367"/>
    </row>
    <row r="27" spans="1:10" ht="78.75" customHeight="1">
      <c r="A27" s="360" t="s">
        <v>85</v>
      </c>
      <c r="B27" s="361"/>
      <c r="C27" s="361"/>
      <c r="D27" s="361"/>
      <c r="E27" s="361"/>
      <c r="F27" s="361"/>
      <c r="G27" s="361"/>
      <c r="H27" s="361"/>
      <c r="I27" s="361"/>
      <c r="J27" s="362"/>
    </row>
    <row r="28" spans="1:10">
      <c r="A28" s="24"/>
      <c r="J28" s="25"/>
    </row>
    <row r="29" spans="1:10" s="43" customFormat="1" ht="14.4">
      <c r="A29" s="41" t="s">
        <v>86</v>
      </c>
      <c r="B29" s="42">
        <f ca="1">TODAY()</f>
        <v>46162</v>
      </c>
      <c r="C29" s="43" t="s">
        <v>87</v>
      </c>
      <c r="H29" s="44" t="s">
        <v>88</v>
      </c>
      <c r="I29" s="45" t="s">
        <v>89</v>
      </c>
      <c r="J29" s="46"/>
    </row>
    <row r="30" spans="1:10" s="43" customFormat="1" ht="14.4">
      <c r="A30" s="41"/>
      <c r="B30" s="42"/>
      <c r="J30" s="46"/>
    </row>
    <row r="31" spans="1:10" s="43" customFormat="1" ht="32.25" customHeight="1">
      <c r="A31" s="47"/>
      <c r="J31" s="46"/>
    </row>
    <row r="32" spans="1:10" s="43" customFormat="1" ht="14.4">
      <c r="A32" s="47"/>
      <c r="C32" s="363" t="str">
        <f>'[4]Planilha Orcamentária'!C44</f>
        <v>Priscila Cristina de Paula Neto</v>
      </c>
      <c r="D32" s="363"/>
      <c r="E32" s="363"/>
      <c r="F32" s="363"/>
      <c r="G32" s="363"/>
      <c r="J32" s="46"/>
    </row>
    <row r="33" spans="1:10" s="43" customFormat="1" ht="14.4">
      <c r="A33" s="47"/>
      <c r="C33" s="358" t="str">
        <f>'[4]Planilha Orcamentária'!C46</f>
        <v>Engenheira Civil</v>
      </c>
      <c r="D33" s="358"/>
      <c r="E33" s="358" t="str">
        <f>'[4]Planilha Orcamentária'!C47</f>
        <v>CREA-MG Nº: 142702/D</v>
      </c>
      <c r="F33" s="358"/>
      <c r="G33" s="358"/>
      <c r="J33" s="46"/>
    </row>
    <row r="34" spans="1:10" s="43" customFormat="1" ht="14.4">
      <c r="A34" s="47"/>
      <c r="J34" s="46"/>
    </row>
    <row r="35" spans="1:10" s="43" customFormat="1" ht="38.25" customHeight="1">
      <c r="A35" s="47"/>
      <c r="J35" s="46"/>
    </row>
    <row r="36" spans="1:10" s="43" customFormat="1" ht="14.4">
      <c r="A36" s="47"/>
      <c r="C36" s="364" t="e">
        <f>#REF!</f>
        <v>#REF!</v>
      </c>
      <c r="D36" s="364"/>
      <c r="E36" s="364"/>
      <c r="F36" s="364"/>
      <c r="G36" s="364"/>
      <c r="J36" s="46"/>
    </row>
    <row r="37" spans="1:10" s="43" customFormat="1" ht="14.4">
      <c r="A37" s="47"/>
      <c r="C37" s="358" t="e">
        <f>#REF!</f>
        <v>#REF!</v>
      </c>
      <c r="D37" s="358"/>
      <c r="E37" s="358"/>
      <c r="F37" s="358"/>
      <c r="G37" s="358"/>
      <c r="J37" s="46"/>
    </row>
    <row r="38" spans="1:10" s="43" customFormat="1" ht="14.4">
      <c r="A38" s="47"/>
      <c r="C38" s="48"/>
      <c r="D38" s="48"/>
      <c r="E38" s="48"/>
      <c r="F38" s="48"/>
      <c r="G38" s="48"/>
      <c r="J38" s="46"/>
    </row>
    <row r="39" spans="1:10" s="43" customFormat="1" ht="14.4">
      <c r="A39" s="49"/>
      <c r="B39" s="50"/>
      <c r="C39" s="50"/>
      <c r="D39" s="50"/>
      <c r="E39" s="50"/>
      <c r="F39" s="50"/>
      <c r="G39" s="50"/>
      <c r="H39" s="50"/>
      <c r="I39" s="50"/>
      <c r="J39" s="51"/>
    </row>
  </sheetData>
  <mergeCells count="30">
    <mergeCell ref="A1:J1"/>
    <mergeCell ref="A3:J3"/>
    <mergeCell ref="A4:A6"/>
    <mergeCell ref="B4:B6"/>
    <mergeCell ref="C4:I4"/>
    <mergeCell ref="J4:J6"/>
    <mergeCell ref="C5:F5"/>
    <mergeCell ref="G5:I5"/>
    <mergeCell ref="A19:J19"/>
    <mergeCell ref="A20:B21"/>
    <mergeCell ref="C20:J20"/>
    <mergeCell ref="C21:J21"/>
    <mergeCell ref="A22:B22"/>
    <mergeCell ref="J22:J25"/>
    <mergeCell ref="A23:B23"/>
    <mergeCell ref="A24:B25"/>
    <mergeCell ref="C24:C25"/>
    <mergeCell ref="D24:D25"/>
    <mergeCell ref="C37:G37"/>
    <mergeCell ref="E24:E25"/>
    <mergeCell ref="F24:F25"/>
    <mergeCell ref="G24:G25"/>
    <mergeCell ref="H24:H25"/>
    <mergeCell ref="A27:J27"/>
    <mergeCell ref="C32:G32"/>
    <mergeCell ref="C33:D33"/>
    <mergeCell ref="E33:G33"/>
    <mergeCell ref="C36:G36"/>
    <mergeCell ref="I24:I25"/>
    <mergeCell ref="A26:J26"/>
  </mergeCells>
  <pageMargins left="0.51181102362204722" right="0.51181102362204722" top="0.78740157480314965" bottom="0.78740157480314965"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Modelo Planilha Orcamentaria</vt:lpstr>
      <vt:lpstr>CFF</vt:lpstr>
      <vt:lpstr>Memória de Cálculo</vt:lpstr>
      <vt:lpstr>Composições</vt:lpstr>
      <vt:lpstr>BDI</vt:lpstr>
      <vt:lpstr>CFF!Area_de_impressao</vt:lpstr>
      <vt:lpstr>Composições!Area_de_impressao</vt:lpstr>
      <vt:lpstr>'Memória de Cálculo'!Area_de_impressao</vt:lpstr>
      <vt:lpstr>'Modelo Planilha Orcamentaria'!Area_de_impressao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PRISCILA DE PAULA</cp:lastModifiedBy>
  <cp:lastPrinted>2026-05-20T16:28:14Z</cp:lastPrinted>
  <dcterms:created xsi:type="dcterms:W3CDTF">2006-09-22T13:55:22Z</dcterms:created>
  <dcterms:modified xsi:type="dcterms:W3CDTF">2026-05-20T16:28:18Z</dcterms:modified>
</cp:coreProperties>
</file>